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MS-IMO-21\Desktop\инструкции мониторинг весна 2024\"/>
    </mc:Choice>
  </mc:AlternateContent>
  <xr:revisionPtr revIDLastSave="0" documentId="13_ncr:1_{829F242E-D404-4654-B305-7A655BD8B12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_Форма" sheetId="12" r:id="rId1"/>
    <sheet name="2_Форма" sheetId="11" r:id="rId2"/>
    <sheet name="3_Форма" sheetId="15" r:id="rId3"/>
    <sheet name="4_Форма" sheetId="16" r:id="rId4"/>
    <sheet name="6_Форма" sheetId="14" r:id="rId5"/>
    <sheet name="5_Форма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6" l="1"/>
  <c r="C9" i="16"/>
  <c r="Z10" i="13"/>
  <c r="Y10" i="13"/>
  <c r="X10" i="13"/>
  <c r="Z9" i="13"/>
  <c r="Y9" i="13"/>
  <c r="X9" i="13"/>
  <c r="Z8" i="13"/>
  <c r="Y8" i="13"/>
  <c r="X8" i="13"/>
  <c r="Z7" i="13"/>
  <c r="Y7" i="13"/>
  <c r="X7" i="13"/>
  <c r="Z6" i="13"/>
  <c r="Y6" i="13"/>
  <c r="X6" i="13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6" i="11"/>
  <c r="Y7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6" i="11"/>
  <c r="E27" i="15"/>
  <c r="D27" i="15"/>
  <c r="C27" i="15"/>
  <c r="E26" i="15"/>
  <c r="D26" i="15"/>
  <c r="C26" i="15"/>
  <c r="E25" i="15"/>
  <c r="D25" i="15"/>
  <c r="C25" i="15"/>
  <c r="J8" i="12" l="1"/>
  <c r="J9" i="12" s="1"/>
  <c r="K8" i="12"/>
  <c r="K9" i="12" s="1"/>
  <c r="B8" i="12"/>
  <c r="B9" i="12" s="1"/>
  <c r="C8" i="12"/>
  <c r="C9" i="12" s="1"/>
  <c r="E8" i="12"/>
  <c r="E9" i="12" s="1"/>
  <c r="G8" i="12"/>
  <c r="G9" i="12" s="1"/>
  <c r="I8" i="12"/>
  <c r="I9" i="12" s="1"/>
  <c r="O28" i="16"/>
  <c r="N28" i="16"/>
  <c r="M28" i="16"/>
  <c r="L28" i="16"/>
  <c r="U12" i="11"/>
  <c r="W12" i="11" s="1"/>
  <c r="T12" i="11"/>
  <c r="V12" i="11" s="1"/>
  <c r="A8" i="16"/>
  <c r="K16" i="12"/>
  <c r="K17" i="12"/>
  <c r="K15" i="12"/>
  <c r="J16" i="12"/>
  <c r="J17" i="12"/>
  <c r="J15" i="12"/>
  <c r="I16" i="12"/>
  <c r="I17" i="12"/>
  <c r="I15" i="12"/>
  <c r="H16" i="12"/>
  <c r="H17" i="12"/>
  <c r="H15" i="12"/>
  <c r="G16" i="12"/>
  <c r="G17" i="12"/>
  <c r="G15" i="12"/>
  <c r="F16" i="12"/>
  <c r="F17" i="12"/>
  <c r="F15" i="12"/>
  <c r="E16" i="12"/>
  <c r="E17" i="12"/>
  <c r="E15" i="12"/>
  <c r="D16" i="12"/>
  <c r="D17" i="12"/>
  <c r="D15" i="12"/>
  <c r="C16" i="12"/>
  <c r="C17" i="12"/>
  <c r="C15" i="12"/>
  <c r="B16" i="12"/>
  <c r="B17" i="12"/>
  <c r="B15" i="12"/>
  <c r="C17" i="16"/>
  <c r="L17" i="16" s="1"/>
  <c r="F17" i="16"/>
  <c r="O17" i="16" s="1"/>
  <c r="E17" i="16"/>
  <c r="N17" i="16" s="1"/>
  <c r="D17" i="16"/>
  <c r="M17" i="16" s="1"/>
  <c r="D17" i="14"/>
  <c r="E17" i="14"/>
  <c r="F17" i="14"/>
  <c r="G17" i="14"/>
  <c r="H17" i="14"/>
  <c r="I17" i="14"/>
  <c r="J17" i="14"/>
  <c r="K17" i="14"/>
  <c r="D16" i="14"/>
  <c r="E16" i="14"/>
  <c r="F16" i="14"/>
  <c r="G16" i="14"/>
  <c r="H16" i="14"/>
  <c r="I16" i="14"/>
  <c r="J16" i="14"/>
  <c r="K16" i="14"/>
  <c r="E15" i="14"/>
  <c r="C6" i="14" s="1"/>
  <c r="F15" i="14"/>
  <c r="G15" i="14"/>
  <c r="H15" i="14"/>
  <c r="I15" i="14"/>
  <c r="J15" i="14"/>
  <c r="K15" i="14"/>
  <c r="C16" i="14"/>
  <c r="C17" i="14"/>
  <c r="D15" i="14"/>
  <c r="C15" i="14"/>
  <c r="B16" i="14"/>
  <c r="B17" i="14"/>
  <c r="B15" i="14"/>
  <c r="B6" i="14" s="1"/>
  <c r="U7" i="13"/>
  <c r="W7" i="13" s="1"/>
  <c r="U8" i="13"/>
  <c r="W8" i="13" s="1"/>
  <c r="U9" i="13"/>
  <c r="W9" i="13" s="1"/>
  <c r="U10" i="13"/>
  <c r="W10" i="13" s="1"/>
  <c r="T7" i="13"/>
  <c r="V7" i="13" s="1"/>
  <c r="T8" i="13"/>
  <c r="V8" i="13" s="1"/>
  <c r="T9" i="13"/>
  <c r="V9" i="13" s="1"/>
  <c r="T10" i="13"/>
  <c r="V10" i="13" s="1"/>
  <c r="U6" i="13"/>
  <c r="W6" i="13" s="1"/>
  <c r="T6" i="13"/>
  <c r="V6" i="13" s="1"/>
  <c r="T6" i="11"/>
  <c r="V6" i="11" s="1"/>
  <c r="U6" i="11"/>
  <c r="W6" i="11" s="1"/>
  <c r="T7" i="11"/>
  <c r="V7" i="11" s="1"/>
  <c r="U7" i="11"/>
  <c r="W7" i="11" s="1"/>
  <c r="T8" i="11"/>
  <c r="V8" i="11" s="1"/>
  <c r="U8" i="11"/>
  <c r="W8" i="11" s="1"/>
  <c r="T9" i="11"/>
  <c r="V9" i="11" s="1"/>
  <c r="U9" i="11"/>
  <c r="W9" i="11" s="1"/>
  <c r="T10" i="11"/>
  <c r="V10" i="11" s="1"/>
  <c r="U10" i="11"/>
  <c r="W10" i="11" s="1"/>
  <c r="T11" i="11"/>
  <c r="V11" i="11" s="1"/>
  <c r="U11" i="11"/>
  <c r="W11" i="11" s="1"/>
  <c r="T13" i="11"/>
  <c r="V13" i="11" s="1"/>
  <c r="U13" i="11"/>
  <c r="W13" i="11" s="1"/>
  <c r="T14" i="11"/>
  <c r="V14" i="11" s="1"/>
  <c r="U14" i="11"/>
  <c r="W14" i="11" s="1"/>
  <c r="T15" i="11"/>
  <c r="V15" i="11" s="1"/>
  <c r="U15" i="11"/>
  <c r="W15" i="11" s="1"/>
  <c r="T16" i="11"/>
  <c r="V16" i="11" s="1"/>
  <c r="U16" i="11"/>
  <c r="W16" i="11" s="1"/>
  <c r="T17" i="11"/>
  <c r="V17" i="11" s="1"/>
  <c r="U17" i="11"/>
  <c r="W17" i="11" s="1"/>
  <c r="T18" i="11"/>
  <c r="V18" i="11" s="1"/>
  <c r="U18" i="11"/>
  <c r="W18" i="11" s="1"/>
  <c r="T19" i="11"/>
  <c r="V19" i="11" s="1"/>
  <c r="U19" i="11"/>
  <c r="W19" i="11" s="1"/>
  <c r="T20" i="11"/>
  <c r="V20" i="11" s="1"/>
  <c r="U20" i="11"/>
  <c r="W20" i="11" s="1"/>
  <c r="T21" i="11"/>
  <c r="V21" i="11" s="1"/>
  <c r="U21" i="11"/>
  <c r="W21" i="11" s="1"/>
  <c r="T22" i="11"/>
  <c r="V22" i="11" s="1"/>
  <c r="U22" i="11"/>
  <c r="W22" i="11" s="1"/>
  <c r="N16" i="12" l="1"/>
  <c r="O16" i="12" s="1"/>
  <c r="N15" i="12"/>
  <c r="O15" i="12" s="1"/>
  <c r="L15" i="12"/>
  <c r="M15" i="12" s="1"/>
  <c r="N17" i="12"/>
  <c r="O17" i="12" s="1"/>
  <c r="L16" i="12"/>
  <c r="M16" i="12" s="1"/>
  <c r="L17" i="12"/>
  <c r="M17" i="12" s="1"/>
  <c r="P15" i="12"/>
  <c r="Q15" i="12" s="1"/>
  <c r="P16" i="12"/>
  <c r="Q16" i="12" s="1"/>
  <c r="P17" i="12"/>
  <c r="Q17" i="12" s="1"/>
</calcChain>
</file>

<file path=xl/sharedStrings.xml><?xml version="1.0" encoding="utf-8"?>
<sst xmlns="http://schemas.openxmlformats.org/spreadsheetml/2006/main" count="425" uniqueCount="181">
  <si>
    <t>№</t>
  </si>
  <si>
    <t>Отчет о наличии квалификационных категорий у учителей (преподавателей) на апрель 2024</t>
  </si>
  <si>
    <t>Наименование предмета</t>
  </si>
  <si>
    <t>Общая численность учителей</t>
  </si>
  <si>
    <t>Общая численность учителей (кроме того, руков.работники, аттестованные как предметники)</t>
  </si>
  <si>
    <t>Из них</t>
  </si>
  <si>
    <t>Общая численность учителей аттестованные как предметники</t>
  </si>
  <si>
    <t>Общая численность руков.работников, аттестованные как предметники</t>
  </si>
  <si>
    <t>Численность учителей, имеющих категории</t>
  </si>
  <si>
    <t>Численность руковод.работники, аттестованные как предметники</t>
  </si>
  <si>
    <t>в том числе имеют</t>
  </si>
  <si>
    <t>число</t>
  </si>
  <si>
    <t>%</t>
  </si>
  <si>
    <t>Высшую категорию</t>
  </si>
  <si>
    <t>Высшую категорию руков. работники, аттест. как предметники</t>
  </si>
  <si>
    <t>1 категорию</t>
  </si>
  <si>
    <t>1 категорию руков.работники, аттестованые как предметники</t>
  </si>
  <si>
    <t>Начальные классы</t>
  </si>
  <si>
    <t>Русский язык</t>
  </si>
  <si>
    <t>Математика</t>
  </si>
  <si>
    <t>Физика</t>
  </si>
  <si>
    <t>История</t>
  </si>
  <si>
    <t>География</t>
  </si>
  <si>
    <t>Химия</t>
  </si>
  <si>
    <t>Технология</t>
  </si>
  <si>
    <t>Физкультура</t>
  </si>
  <si>
    <t>Биология</t>
  </si>
  <si>
    <t>Иностранный язык</t>
  </si>
  <si>
    <t>Музыка</t>
  </si>
  <si>
    <t>ИЗО, черчение</t>
  </si>
  <si>
    <t>Татарский язык</t>
  </si>
  <si>
    <t>Чувашский язык</t>
  </si>
  <si>
    <t>ОБЖ</t>
  </si>
  <si>
    <t>Информатика</t>
  </si>
  <si>
    <t>66.67%</t>
  </si>
  <si>
    <t>33.33%</t>
  </si>
  <si>
    <t>проверка. Руководящ</t>
  </si>
  <si>
    <t>проверка. Учителя</t>
  </si>
  <si>
    <t>ошибки. Руковод</t>
  </si>
  <si>
    <t xml:space="preserve">ошибки. Учителя </t>
  </si>
  <si>
    <t>ПРОВЕРКА</t>
  </si>
  <si>
    <t>ОШИБКА</t>
  </si>
  <si>
    <t>Отчет о наличии квалификационных категорий руководящих и педагогических работников по состоянию на апрель 2024</t>
  </si>
  <si>
    <t>Общая численность работников образования</t>
  </si>
  <si>
    <t>Всего имеют квалиф. категории</t>
  </si>
  <si>
    <t>Не имеют кв. категорий</t>
  </si>
  <si>
    <t>количество</t>
  </si>
  <si>
    <t>высшая</t>
  </si>
  <si>
    <t>первая</t>
  </si>
  <si>
    <t>всего</t>
  </si>
  <si>
    <t>Прошли на СЗД</t>
  </si>
  <si>
    <t>Не проходили на СЗД</t>
  </si>
  <si>
    <t>Численность работников, всего:</t>
  </si>
  <si>
    <t>руководящие работники, аттестованные по педагогическим должностям</t>
  </si>
  <si>
    <t>педагогические работники</t>
  </si>
  <si>
    <t>В том числе из них имеют категории:</t>
  </si>
  <si>
    <t>ПРОВЕРКА СЗД</t>
  </si>
  <si>
    <t>ОШИБКА СЗД</t>
  </si>
  <si>
    <t>ПРОВЕРКА КАТЕГОРИЯ</t>
  </si>
  <si>
    <t>ОШИБКА КАТЕГОРИЯ</t>
  </si>
  <si>
    <t>ПРОВЕРКА ИТОГО</t>
  </si>
  <si>
    <t>ОШИБКА ИТОГО</t>
  </si>
  <si>
    <t>Отчет о наличии квалификационных категорий у педагогических работников организаций среднего профессионального образования на апрель 2024</t>
  </si>
  <si>
    <t>Наименование должности</t>
  </si>
  <si>
    <t>Общая численность педагогов</t>
  </si>
  <si>
    <t>Общая численность педагогов/кроме того, руков.работников , аттестованные как предметники)</t>
  </si>
  <si>
    <t>Общая численность педагогов, аттестованные как предметники</t>
  </si>
  <si>
    <t>Численность педагогов, имеющих категории</t>
  </si>
  <si>
    <t>Численность руковод.работники , аттестованные как предметники</t>
  </si>
  <si>
    <t>Преподаватели</t>
  </si>
  <si>
    <t>Мастера производственного обучения</t>
  </si>
  <si>
    <t>Педагог - психолог</t>
  </si>
  <si>
    <t>Педагог дополнительного образования</t>
  </si>
  <si>
    <t>И др.педагоги при наличии</t>
  </si>
  <si>
    <t>проверка. Пед.работники</t>
  </si>
  <si>
    <t>ошибки. Пед.работники</t>
  </si>
  <si>
    <t>Всего имеют квалификационные категории</t>
  </si>
  <si>
    <t>педагог-методист</t>
  </si>
  <si>
    <t>педагог-наставник</t>
  </si>
  <si>
    <t>Численность педагогических работников, всего:</t>
  </si>
  <si>
    <t>26.79%</t>
  </si>
  <si>
    <t>Отчет о достижениях аттестующихся педагогов на апрель 2024</t>
  </si>
  <si>
    <t>Только учреждения, подведомственные Министерству образования и науки Республики Татарстан</t>
  </si>
  <si>
    <t>Всего</t>
  </si>
  <si>
    <t>В том числе</t>
  </si>
  <si>
    <t>Отозвали заявления</t>
  </si>
  <si>
    <t>Отклонены</t>
  </si>
  <si>
    <t>СЗД</t>
  </si>
  <si>
    <t>Всего работников, заявившихся на аттестацию</t>
  </si>
  <si>
    <t>Награждены государственными наградами и почетными званиями («Заслуженный учитель» и др.)</t>
  </si>
  <si>
    <t>Награждены ведомственными нагрудными знаками («За заслуги в образовании» и др.)</t>
  </si>
  <si>
    <t>Всего работают со степенями</t>
  </si>
  <si>
    <t>Защитили диссертации в данном учебном году</t>
  </si>
  <si>
    <t>Признаны победителями конкурса в рамках реализации ПНПО - всего</t>
  </si>
  <si>
    <t>Являются призерами, дипломантами профессиональных конкурсов («Учитель года», Воспитатель года» и др.) - всего</t>
  </si>
  <si>
    <t>- на муниципальном уровне</t>
  </si>
  <si>
    <t>- на республиканском уровне</t>
  </si>
  <si>
    <t>- на всероссийском уровне</t>
  </si>
  <si>
    <t>Подготовили учащихся (воспитанников) призеров - всего:</t>
  </si>
  <si>
    <t>- на международном уровне</t>
  </si>
  <si>
    <t>Являются победителями, призерами методических конкурсов</t>
  </si>
  <si>
    <t>1</t>
  </si>
  <si>
    <t>1.2</t>
  </si>
  <si>
    <t>1.3</t>
  </si>
  <si>
    <t>1.4</t>
  </si>
  <si>
    <t>1.5</t>
  </si>
  <si>
    <t>1.6</t>
  </si>
  <si>
    <t>1.7</t>
  </si>
  <si>
    <t>1.7.1</t>
  </si>
  <si>
    <t>1.7.2</t>
  </si>
  <si>
    <t>1.7.3</t>
  </si>
  <si>
    <t>1.8</t>
  </si>
  <si>
    <t>1.8.1</t>
  </si>
  <si>
    <t>1.8.2</t>
  </si>
  <si>
    <t>1.8.3</t>
  </si>
  <si>
    <t>1.8.4</t>
  </si>
  <si>
    <t>1.9</t>
  </si>
  <si>
    <t>1.9.1</t>
  </si>
  <si>
    <t>1.9.2</t>
  </si>
  <si>
    <t>1.9.3</t>
  </si>
  <si>
    <t>Сводная таблица итогов аттестации педагогических работников на апрель 2024</t>
  </si>
  <si>
    <t>Всего педагогических работников</t>
  </si>
  <si>
    <t>Из них аттестовано</t>
  </si>
  <si>
    <t>Из числа аттестованных (установлены категории)</t>
  </si>
  <si>
    <t>Педагогический стаж</t>
  </si>
  <si>
    <t>От 0-10 лет</t>
  </si>
  <si>
    <t>свыше 10 до 20 лет</t>
  </si>
  <si>
    <t>свыше 20 лет</t>
  </si>
  <si>
    <t>Основные</t>
  </si>
  <si>
    <t>Совместители</t>
  </si>
  <si>
    <t>Основ.</t>
  </si>
  <si>
    <t>Совм.</t>
  </si>
  <si>
    <t xml:space="preserve">ФОРМА №1 </t>
  </si>
  <si>
    <t>16.67%</t>
  </si>
  <si>
    <t xml:space="preserve">из системы копируем 1 форму </t>
  </si>
  <si>
    <t xml:space="preserve">из системы копируем 2 форму </t>
  </si>
  <si>
    <t xml:space="preserve">из системы копируем 5 форму </t>
  </si>
  <si>
    <t xml:space="preserve">из системы копируем 3 форму </t>
  </si>
  <si>
    <t xml:space="preserve">из системы копируем 4 форму </t>
  </si>
  <si>
    <t>и</t>
  </si>
  <si>
    <t xml:space="preserve"> </t>
  </si>
  <si>
    <t>свод из 1 Формы (1 и 2 ячейки)</t>
  </si>
  <si>
    <t>новые категории надо поставить</t>
  </si>
  <si>
    <t>ФОРМА №3</t>
  </si>
  <si>
    <t>ФОРМА №4</t>
  </si>
  <si>
    <t>данные по аттестующимся в 2023-2024 уч.году в Форме3 должны совпасть с данными в Форме 4</t>
  </si>
  <si>
    <t>14.29%</t>
  </si>
  <si>
    <t>71.43%</t>
  </si>
  <si>
    <t>57.14%</t>
  </si>
  <si>
    <t>85.71%</t>
  </si>
  <si>
    <t>93.33%</t>
  </si>
  <si>
    <t>73.33%</t>
  </si>
  <si>
    <t>13.33%</t>
  </si>
  <si>
    <t xml:space="preserve">ФОРМА №6 </t>
  </si>
  <si>
    <t>свод из 4 формы, сводные данные должны совпасть с 3 формой</t>
  </si>
  <si>
    <t>первая ячейка (цифра) ФОРМЫ №4 должна совпасть с первой ячейкой (цифрой) ФОРМЫ №1</t>
  </si>
  <si>
    <t>на этой странице и в эту страницу ничего копировать не надо</t>
  </si>
  <si>
    <t xml:space="preserve"> Форма №1 (данные в нижней таблице) автоматически переносятся из 1страницы</t>
  </si>
  <si>
    <r>
      <t xml:space="preserve">Форма №6 (верхняя таблица) желтая и зеленая ячейки (итого педагогов и педагогов с </t>
    </r>
    <r>
      <rPr>
        <b/>
        <sz val="11"/>
        <color theme="1"/>
        <rFont val="Calibri"/>
        <family val="2"/>
        <charset val="204"/>
        <scheme val="minor"/>
      </rPr>
      <t>ВЫСШЕЙ</t>
    </r>
    <r>
      <rPr>
        <sz val="11"/>
        <color theme="1"/>
        <rFont val="Calibri"/>
        <family val="2"/>
        <charset val="204"/>
        <scheme val="minor"/>
      </rPr>
      <t xml:space="preserve"> кв.категорией) в системе должна быть заполнена как на данной странице согласно данных Формы №1</t>
    </r>
  </si>
  <si>
    <t>Форма №6 (верхняя таблица) красные ячейки ставятся / проверяются самостоятельно</t>
  </si>
  <si>
    <t>так должно быть в 6 форме, если 1 форма заполнена верно</t>
  </si>
  <si>
    <t>если заполнено верно, в ячейке "ОШИБКА", появится "0"</t>
  </si>
  <si>
    <t>если заполнено неверно, в ячейке "ОШИБКА", появится цифра - будет ошибкой на какое число ошибся руководитель пед.аттестации</t>
  </si>
  <si>
    <t>60.23%</t>
  </si>
  <si>
    <t>26.14%</t>
  </si>
  <si>
    <t>6.82%</t>
  </si>
  <si>
    <t>67.05%</t>
  </si>
  <si>
    <t>40.91%</t>
  </si>
  <si>
    <t xml:space="preserve">       повляется автоматически из ФОРМЫ №1</t>
  </si>
  <si>
    <t>69.46%</t>
  </si>
  <si>
    <t>30.54%</t>
  </si>
  <si>
    <t>38.92%</t>
  </si>
  <si>
    <t>62.5%</t>
  </si>
  <si>
    <t>37.5%</t>
  </si>
  <si>
    <t>66.84%</t>
  </si>
  <si>
    <t>27.81%</t>
  </si>
  <si>
    <t>39.04%</t>
  </si>
  <si>
    <t>Общая численность руков</t>
  </si>
  <si>
    <t>учителя + руководители</t>
  </si>
  <si>
    <t xml:space="preserve">из  3 формы (3страницы) появится автоматически </t>
  </si>
  <si>
    <t>основные педагоги и совместители (цифры должны совпасть с Формой №4)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</si>
</sst>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9EE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A7FFA7"/>
        <bgColor indexed="64"/>
      </patternFill>
    </fill>
    <fill>
      <patternFill patternType="solid">
        <fgColor rgb="FFFFDDDE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2CFF1"/>
        <bgColor indexed="64"/>
      </patternFill>
    </fill>
    <fill>
      <patternFill patternType="solid">
        <fgColor rgb="FF75DB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rgb="FFFF0000"/>
      </left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rgb="FFFF0000"/>
      </right>
      <top style="thin">
        <color indexed="64"/>
      </top>
      <bottom style="thin">
        <color indexed="64"/>
      </bottom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thin">
        <color indexed="64"/>
      </bottom>
      <diagonal/>
    </border>
    <border>
      <left/>
      <right style="slantDashDot">
        <color rgb="FFFF0000"/>
      </right>
      <top/>
      <bottom style="thin">
        <color indexed="64"/>
      </bottom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thin">
        <color indexed="64"/>
      </left>
      <right style="slantDashDot">
        <color rgb="FFFF0000"/>
      </right>
      <top style="thin">
        <color indexed="64"/>
      </top>
      <bottom/>
      <diagonal/>
    </border>
    <border>
      <left style="thin">
        <color indexed="64"/>
      </left>
      <right style="slantDashDot">
        <color rgb="FFFF0000"/>
      </right>
      <top/>
      <bottom style="thin">
        <color indexed="64"/>
      </bottom>
      <diagonal/>
    </border>
    <border>
      <left style="slantDashDot">
        <color rgb="FFFF0000"/>
      </left>
      <right/>
      <top style="thin">
        <color indexed="64"/>
      </top>
      <bottom style="slantDashDot">
        <color rgb="FFFF0000"/>
      </bottom>
      <diagonal/>
    </border>
    <border>
      <left/>
      <right/>
      <top style="thin">
        <color indexed="64"/>
      </top>
      <bottom style="slantDashDot">
        <color rgb="FFFF0000"/>
      </bottom>
      <diagonal/>
    </border>
    <border>
      <left/>
      <right style="slantDashDot">
        <color rgb="FFFF0000"/>
      </right>
      <top style="thin">
        <color indexed="64"/>
      </top>
      <bottom style="slantDashDot">
        <color rgb="FFFF0000"/>
      </bottom>
      <diagonal/>
    </border>
    <border>
      <left style="slantDashDot">
        <color rgb="FFFF0000"/>
      </left>
      <right style="thin">
        <color indexed="64"/>
      </right>
      <top style="slantDashDot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rgb="FFFF0000"/>
      </top>
      <bottom/>
      <diagonal/>
    </border>
    <border>
      <left style="slantDashDot">
        <color rgb="FFFF0000"/>
      </left>
      <right/>
      <top style="thin">
        <color indexed="64"/>
      </top>
      <bottom/>
      <diagonal/>
    </border>
    <border>
      <left style="slantDashDot">
        <color rgb="FFFF0000"/>
      </left>
      <right style="thin">
        <color indexed="64"/>
      </right>
      <top style="thin">
        <color indexed="64"/>
      </top>
      <bottom style="slant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rgb="FFFF0000"/>
      </bottom>
      <diagonal/>
    </border>
    <border>
      <left style="thin">
        <color indexed="64"/>
      </left>
      <right style="slantDashDot">
        <color rgb="FFFF0000"/>
      </right>
      <top style="thin">
        <color indexed="64"/>
      </top>
      <bottom style="slantDashDot">
        <color rgb="FFFF0000"/>
      </bottom>
      <diagonal/>
    </border>
    <border>
      <left style="thin">
        <color indexed="64"/>
      </left>
      <right/>
      <top style="thin">
        <color indexed="64"/>
      </top>
      <bottom style="slantDashDot">
        <color rgb="FFFF0000"/>
      </bottom>
      <diagonal/>
    </border>
    <border>
      <left style="thin">
        <color indexed="64"/>
      </left>
      <right/>
      <top/>
      <bottom style="slantDashDot">
        <color rgb="FFFF0000"/>
      </bottom>
      <diagonal/>
    </border>
    <border>
      <left style="slantDashDot">
        <color rgb="FFFF0000"/>
      </left>
      <right/>
      <top style="slantDashDot">
        <color rgb="FFFF0000"/>
      </top>
      <bottom style="thin">
        <color indexed="64"/>
      </bottom>
      <diagonal/>
    </border>
    <border>
      <left/>
      <right/>
      <top style="slantDashDot">
        <color rgb="FFFF0000"/>
      </top>
      <bottom style="thin">
        <color indexed="64"/>
      </bottom>
      <diagonal/>
    </border>
    <border>
      <left/>
      <right style="slantDashDot">
        <color rgb="FFFF0000"/>
      </right>
      <top style="slantDashDot">
        <color rgb="FFFF0000"/>
      </top>
      <bottom style="thin">
        <color indexed="64"/>
      </bottom>
      <diagonal/>
    </border>
    <border>
      <left style="slantDashDot">
        <color rgb="FFFF0000"/>
      </left>
      <right/>
      <top style="thin">
        <color indexed="64"/>
      </top>
      <bottom style="thin">
        <color indexed="64"/>
      </bottom>
      <diagonal/>
    </border>
    <border>
      <left style="slantDashDot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8" xfId="0" applyFont="1" applyBorder="1"/>
    <xf numFmtId="0" fontId="3" fillId="0" borderId="8" xfId="0" applyFont="1" applyBorder="1"/>
    <xf numFmtId="0" fontId="3" fillId="4" borderId="8" xfId="0" applyFont="1" applyFill="1" applyBorder="1"/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2" borderId="6" xfId="0" applyFont="1" applyFill="1" applyBorder="1"/>
    <xf numFmtId="0" fontId="3" fillId="7" borderId="8" xfId="0" applyFont="1" applyFill="1" applyBorder="1"/>
    <xf numFmtId="0" fontId="3" fillId="7" borderId="0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1" xfId="0" applyFont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7" borderId="1" xfId="0" applyFill="1" applyBorder="1"/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0" fillId="1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0" borderId="0" xfId="0" applyNumberFormat="1"/>
    <xf numFmtId="2" fontId="8" fillId="0" borderId="0" xfId="0" applyNumberFormat="1" applyFont="1"/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49" fontId="10" fillId="0" borderId="1" xfId="0" applyNumberFormat="1" applyFont="1" applyBorder="1"/>
    <xf numFmtId="49" fontId="10" fillId="0" borderId="1" xfId="0" applyNumberFormat="1" applyFont="1" applyBorder="1" applyAlignment="1">
      <alignment wrapText="1"/>
    </xf>
    <xf numFmtId="0" fontId="0" fillId="0" borderId="5" xfId="0" applyBorder="1" applyAlignment="1">
      <alignment horizontal="center"/>
    </xf>
    <xf numFmtId="49" fontId="10" fillId="0" borderId="5" xfId="0" applyNumberFormat="1" applyFont="1" applyBorder="1"/>
    <xf numFmtId="0" fontId="0" fillId="0" borderId="7" xfId="0" applyNumberFormat="1" applyBorder="1" applyAlignment="1">
      <alignment horizontal="center"/>
    </xf>
    <xf numFmtId="49" fontId="8" fillId="0" borderId="8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6" fillId="7" borderId="15" xfId="0" applyNumberFormat="1" applyFont="1" applyFill="1" applyBorder="1" applyAlignment="1">
      <alignment horizontal="center"/>
    </xf>
    <xf numFmtId="0" fontId="6" fillId="3" borderId="17" xfId="0" applyNumberFormat="1" applyFont="1" applyFill="1" applyBorder="1" applyAlignment="1">
      <alignment horizontal="center"/>
    </xf>
    <xf numFmtId="0" fontId="6" fillId="9" borderId="17" xfId="0" applyNumberFormat="1" applyFont="1" applyFill="1" applyBorder="1" applyAlignment="1">
      <alignment horizontal="center"/>
    </xf>
    <xf numFmtId="0" fontId="6" fillId="11" borderId="16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6" fillId="7" borderId="1" xfId="0" applyFont="1" applyFill="1" applyBorder="1"/>
    <xf numFmtId="0" fontId="6" fillId="3" borderId="1" xfId="0" applyFont="1" applyFill="1" applyBorder="1"/>
    <xf numFmtId="0" fontId="6" fillId="9" borderId="1" xfId="0" applyFont="1" applyFill="1" applyBorder="1"/>
    <xf numFmtId="0" fontId="6" fillId="11" borderId="1" xfId="0" applyFont="1" applyFill="1" applyBorder="1"/>
    <xf numFmtId="0" fontId="0" fillId="17" borderId="1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20" borderId="0" xfId="0" applyFill="1"/>
    <xf numFmtId="0" fontId="12" fillId="20" borderId="0" xfId="0" applyFont="1" applyFill="1" applyBorder="1" applyAlignment="1">
      <alignment horizontal="center"/>
    </xf>
    <xf numFmtId="0" fontId="7" fillId="20" borderId="0" xfId="0" applyFont="1" applyFill="1"/>
    <xf numFmtId="0" fontId="6" fillId="20" borderId="0" xfId="0" applyFont="1" applyFill="1"/>
    <xf numFmtId="2" fontId="0" fillId="20" borderId="0" xfId="0" applyNumberFormat="1" applyFill="1"/>
    <xf numFmtId="0" fontId="6" fillId="2" borderId="0" xfId="0" applyFont="1" applyFill="1"/>
    <xf numFmtId="0" fontId="12" fillId="2" borderId="0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2" borderId="20" xfId="0" applyFont="1" applyFill="1" applyBorder="1"/>
    <xf numFmtId="0" fontId="3" fillId="0" borderId="21" xfId="0" applyFont="1" applyBorder="1"/>
    <xf numFmtId="0" fontId="3" fillId="4" borderId="24" xfId="0" applyFont="1" applyFill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0" fillId="0" borderId="2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0" borderId="5" xfId="0" applyFont="1" applyBorder="1"/>
    <xf numFmtId="0" fontId="2" fillId="0" borderId="0" xfId="0" applyFont="1" applyBorder="1"/>
    <xf numFmtId="0" fontId="2" fillId="2" borderId="0" xfId="0" applyFont="1" applyFill="1" applyBorder="1"/>
    <xf numFmtId="0" fontId="0" fillId="2" borderId="0" xfId="0" applyFill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/>
    <xf numFmtId="0" fontId="0" fillId="2" borderId="5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10" borderId="22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Border="1" applyAlignment="1">
      <alignment horizontal="center"/>
    </xf>
    <xf numFmtId="49" fontId="8" fillId="0" borderId="22" xfId="0" applyNumberFormat="1" applyFont="1" applyBorder="1"/>
    <xf numFmtId="0" fontId="0" fillId="3" borderId="8" xfId="0" applyFill="1" applyBorder="1" applyAlignment="1">
      <alignment horizontal="right"/>
    </xf>
    <xf numFmtId="0" fontId="0" fillId="9" borderId="8" xfId="0" applyFill="1" applyBorder="1"/>
    <xf numFmtId="0" fontId="12" fillId="20" borderId="0" xfId="0" applyFont="1" applyFill="1"/>
    <xf numFmtId="0" fontId="13" fillId="20" borderId="0" xfId="0" applyFont="1" applyFill="1"/>
    <xf numFmtId="0" fontId="9" fillId="20" borderId="0" xfId="0" applyFont="1" applyFill="1"/>
    <xf numFmtId="0" fontId="15" fillId="3" borderId="36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center" wrapText="1"/>
    </xf>
    <xf numFmtId="0" fontId="4" fillId="7" borderId="25" xfId="0" applyFont="1" applyFill="1" applyBorder="1" applyAlignment="1">
      <alignment horizontal="center" wrapText="1"/>
    </xf>
    <xf numFmtId="0" fontId="14" fillId="4" borderId="20" xfId="0" applyFont="1" applyFill="1" applyBorder="1"/>
    <xf numFmtId="0" fontId="6" fillId="4" borderId="20" xfId="0" applyFont="1" applyFill="1" applyBorder="1"/>
    <xf numFmtId="0" fontId="6" fillId="4" borderId="0" xfId="0" applyFont="1" applyFill="1" applyBorder="1"/>
    <xf numFmtId="0" fontId="15" fillId="4" borderId="0" xfId="0" applyFont="1" applyFill="1" applyBorder="1"/>
    <xf numFmtId="0" fontId="6" fillId="20" borderId="20" xfId="0" applyFont="1" applyFill="1" applyBorder="1"/>
    <xf numFmtId="0" fontId="0" fillId="0" borderId="0" xfId="0" applyAlignment="1">
      <alignment wrapText="1"/>
    </xf>
    <xf numFmtId="0" fontId="2" fillId="0" borderId="1" xfId="0" applyFont="1" applyBorder="1"/>
    <xf numFmtId="0" fontId="0" fillId="21" borderId="0" xfId="0" applyFill="1"/>
    <xf numFmtId="0" fontId="6" fillId="21" borderId="0" xfId="0" applyFont="1" applyFill="1"/>
    <xf numFmtId="0" fontId="0" fillId="21" borderId="25" xfId="0" applyFill="1" applyBorder="1"/>
    <xf numFmtId="0" fontId="16" fillId="22" borderId="0" xfId="0" applyFont="1" applyFill="1"/>
    <xf numFmtId="0" fontId="16" fillId="21" borderId="0" xfId="0" applyFont="1" applyFill="1"/>
    <xf numFmtId="0" fontId="13" fillId="21" borderId="0" xfId="0" applyFont="1" applyFill="1"/>
    <xf numFmtId="0" fontId="9" fillId="21" borderId="0" xfId="0" applyFont="1" applyFill="1"/>
    <xf numFmtId="0" fontId="0" fillId="7" borderId="0" xfId="0" applyFill="1"/>
    <xf numFmtId="0" fontId="6" fillId="7" borderId="0" xfId="0" applyFont="1" applyFill="1"/>
    <xf numFmtId="0" fontId="0" fillId="21" borderId="8" xfId="0" applyFill="1" applyBorder="1" applyAlignment="1">
      <alignment horizontal="center"/>
    </xf>
    <xf numFmtId="0" fontId="6" fillId="21" borderId="39" xfId="0" applyFont="1" applyFill="1" applyBorder="1"/>
    <xf numFmtId="0" fontId="17" fillId="21" borderId="18" xfId="0" applyFont="1" applyFill="1" applyBorder="1"/>
    <xf numFmtId="0" fontId="0" fillId="4" borderId="20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5" fillId="3" borderId="23" xfId="0" applyFont="1" applyFill="1" applyBorder="1"/>
    <xf numFmtId="0" fontId="15" fillId="3" borderId="1" xfId="0" applyFont="1" applyFill="1" applyBorder="1"/>
    <xf numFmtId="0" fontId="15" fillId="3" borderId="37" xfId="0" applyFont="1" applyFill="1" applyBorder="1"/>
    <xf numFmtId="0" fontId="15" fillId="7" borderId="1" xfId="0" applyFont="1" applyFill="1" applyBorder="1"/>
    <xf numFmtId="0" fontId="15" fillId="9" borderId="1" xfId="0" applyFont="1" applyFill="1" applyBorder="1"/>
    <xf numFmtId="0" fontId="15" fillId="11" borderId="1" xfId="0" applyFont="1" applyFill="1" applyBorder="1"/>
    <xf numFmtId="0" fontId="2" fillId="20" borderId="0" xfId="0" applyFont="1" applyFill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7" borderId="31" xfId="0" applyFont="1" applyFill="1" applyBorder="1" applyAlignment="1">
      <alignment horizontal="center" wrapText="1"/>
    </xf>
    <xf numFmtId="0" fontId="14" fillId="7" borderId="32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10" borderId="22" xfId="0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14" fillId="10" borderId="8" xfId="0" applyFont="1" applyFill="1" applyBorder="1" applyAlignment="1">
      <alignment horizontal="center" wrapText="1"/>
    </xf>
    <xf numFmtId="0" fontId="14" fillId="10" borderId="2" xfId="0" applyFont="1" applyFill="1" applyBorder="1" applyAlignment="1">
      <alignment horizontal="center" wrapText="1"/>
    </xf>
    <xf numFmtId="0" fontId="14" fillId="11" borderId="8" xfId="0" applyFont="1" applyFill="1" applyBorder="1" applyAlignment="1">
      <alignment horizontal="center" wrapText="1"/>
    </xf>
    <xf numFmtId="0" fontId="14" fillId="11" borderId="2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49" fontId="0" fillId="0" borderId="19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wrapText="1"/>
    </xf>
    <xf numFmtId="0" fontId="5" fillId="13" borderId="1" xfId="0" applyFont="1" applyFill="1" applyBorder="1" applyAlignment="1">
      <alignment horizontal="center" wrapText="1"/>
    </xf>
    <xf numFmtId="0" fontId="5" fillId="13" borderId="5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2" fontId="0" fillId="0" borderId="0" xfId="0" applyNumberFormat="1"/>
    <xf numFmtId="2" fontId="8" fillId="0" borderId="0" xfId="0" applyNumberFormat="1" applyFont="1"/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49" fontId="8" fillId="9" borderId="1" xfId="0" applyNumberFormat="1" applyFont="1" applyFill="1" applyBorder="1"/>
    <xf numFmtId="49" fontId="8" fillId="11" borderId="1" xfId="0" applyNumberFormat="1" applyFont="1" applyFill="1" applyBorder="1"/>
    <xf numFmtId="49" fontId="8" fillId="12" borderId="1" xfId="0" applyNumberFormat="1" applyFont="1" applyFill="1" applyBorder="1"/>
    <xf numFmtId="49" fontId="8" fillId="8" borderId="1" xfId="0" applyNumberFormat="1" applyFont="1" applyFill="1" applyBorder="1"/>
    <xf numFmtId="0" fontId="6" fillId="20" borderId="0" xfId="0" applyFont="1" applyFill="1"/>
    <xf numFmtId="2" fontId="0" fillId="20" borderId="0" xfId="0" applyNumberFormat="1" applyFill="1"/>
    <xf numFmtId="2" fontId="6" fillId="2" borderId="0" xfId="0" applyNumberFormat="1" applyFont="1" applyFill="1"/>
    <xf numFmtId="0" fontId="2" fillId="6" borderId="22" xfId="0" applyFont="1" applyFill="1" applyBorder="1" applyAlignment="1">
      <alignment horizontal="center" vertical="top"/>
    </xf>
    <xf numFmtId="0" fontId="0" fillId="0" borderId="29" xfId="0" applyBorder="1"/>
    <xf numFmtId="0" fontId="0" fillId="0" borderId="20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9" fontId="8" fillId="9" borderId="36" xfId="0" applyNumberFormat="1" applyFont="1" applyFill="1" applyBorder="1"/>
    <xf numFmtId="49" fontId="8" fillId="9" borderId="37" xfId="0" applyNumberFormat="1" applyFont="1" applyFill="1" applyBorder="1" applyAlignment="1">
      <alignment wrapText="1"/>
    </xf>
    <xf numFmtId="0" fontId="0" fillId="0" borderId="20" xfId="0" applyBorder="1" applyAlignment="1">
      <alignment horizontal="center"/>
    </xf>
    <xf numFmtId="2" fontId="0" fillId="0" borderId="21" xfId="0" applyNumberFormat="1" applyBorder="1"/>
    <xf numFmtId="49" fontId="8" fillId="11" borderId="22" xfId="0" applyNumberFormat="1" applyFont="1" applyFill="1" applyBorder="1"/>
    <xf numFmtId="2" fontId="0" fillId="0" borderId="25" xfId="0" applyNumberFormat="1" applyBorder="1"/>
    <xf numFmtId="49" fontId="8" fillId="12" borderId="22" xfId="0" applyNumberFormat="1" applyFont="1" applyFill="1" applyBorder="1"/>
    <xf numFmtId="2" fontId="0" fillId="0" borderId="28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49" fontId="8" fillId="11" borderId="5" xfId="0" applyNumberFormat="1" applyFont="1" applyFill="1" applyBorder="1"/>
    <xf numFmtId="0" fontId="4" fillId="4" borderId="0" xfId="0" applyFont="1" applyFill="1" applyBorder="1" applyAlignment="1">
      <alignment horizontal="center" wrapText="1"/>
    </xf>
    <xf numFmtId="0" fontId="14" fillId="4" borderId="20" xfId="0" applyFont="1" applyFill="1" applyBorder="1"/>
    <xf numFmtId="0" fontId="6" fillId="4" borderId="20" xfId="0" applyFont="1" applyFill="1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3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2" fillId="20" borderId="0" xfId="0" applyFont="1" applyFill="1" applyAlignment="1">
      <alignment horizontal="center"/>
    </xf>
    <xf numFmtId="0" fontId="6" fillId="4" borderId="0" xfId="0" applyFont="1" applyFill="1"/>
    <xf numFmtId="0" fontId="14" fillId="4" borderId="0" xfId="0" applyFont="1" applyFill="1"/>
    <xf numFmtId="0" fontId="18" fillId="18" borderId="38" xfId="0" applyFont="1" applyFill="1" applyBorder="1" applyAlignment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wrapText="1"/>
    </xf>
    <xf numFmtId="0" fontId="19" fillId="7" borderId="0" xfId="0" applyFont="1" applyFill="1" applyBorder="1" applyAlignment="1">
      <alignment horizontal="center" wrapText="1"/>
    </xf>
    <xf numFmtId="0" fontId="19" fillId="0" borderId="26" xfId="0" applyFont="1" applyBorder="1" applyAlignment="1">
      <alignment horizontal="center"/>
    </xf>
    <xf numFmtId="0" fontId="19" fillId="0" borderId="6" xfId="0" applyFont="1" applyBorder="1"/>
    <xf numFmtId="0" fontId="19" fillId="2" borderId="6" xfId="0" applyFont="1" applyFill="1" applyBorder="1"/>
    <xf numFmtId="0" fontId="2" fillId="0" borderId="0" xfId="0" applyFont="1" applyBorder="1" applyAlignment="1">
      <alignment horizontal="center"/>
    </xf>
    <xf numFmtId="0" fontId="3" fillId="11" borderId="8" xfId="0" applyFont="1" applyFill="1" applyBorder="1"/>
    <xf numFmtId="0" fontId="3" fillId="11" borderId="2" xfId="0" applyFont="1" applyFill="1" applyBorder="1"/>
    <xf numFmtId="0" fontId="0" fillId="11" borderId="22" xfId="0" applyFill="1" applyBorder="1"/>
    <xf numFmtId="0" fontId="4" fillId="7" borderId="0" xfId="0" applyFont="1" applyFill="1" applyBorder="1" applyAlignment="1">
      <alignment horizontal="center" wrapText="1"/>
    </xf>
    <xf numFmtId="0" fontId="3" fillId="23" borderId="8" xfId="0" applyFont="1" applyFill="1" applyBorder="1"/>
    <xf numFmtId="0" fontId="3" fillId="23" borderId="2" xfId="0" applyFont="1" applyFill="1" applyBorder="1"/>
    <xf numFmtId="0" fontId="0" fillId="23" borderId="1" xfId="0" applyFill="1" applyBorder="1"/>
    <xf numFmtId="0" fontId="3" fillId="24" borderId="8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wrapText="1"/>
    </xf>
    <xf numFmtId="0" fontId="19" fillId="0" borderId="24" xfId="0" applyFont="1" applyBorder="1" applyAlignment="1">
      <alignment horizontal="center"/>
    </xf>
    <xf numFmtId="0" fontId="19" fillId="0" borderId="0" xfId="0" applyFont="1" applyBorder="1"/>
    <xf numFmtId="0" fontId="19" fillId="2" borderId="0" xfId="0" applyFont="1" applyFill="1" applyBorder="1"/>
    <xf numFmtId="0" fontId="19" fillId="0" borderId="25" xfId="0" applyFont="1" applyBorder="1"/>
    <xf numFmtId="0" fontId="2" fillId="0" borderId="44" xfId="0" applyFont="1" applyBorder="1" applyAlignment="1">
      <alignment horizontal="center"/>
    </xf>
    <xf numFmtId="0" fontId="2" fillId="0" borderId="29" xfId="0" applyFont="1" applyBorder="1"/>
    <xf numFmtId="0" fontId="2" fillId="2" borderId="29" xfId="0" applyFont="1" applyFill="1" applyBorder="1"/>
    <xf numFmtId="0" fontId="3" fillId="24" borderId="31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3" fillId="11" borderId="48" xfId="0" applyFont="1" applyFill="1" applyBorder="1" applyAlignment="1">
      <alignment horizontal="center" wrapText="1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2" fillId="6" borderId="40" xfId="0" applyFont="1" applyFill="1" applyBorder="1" applyAlignment="1">
      <alignment horizontal="center" vertical="top"/>
    </xf>
    <xf numFmtId="0" fontId="2" fillId="4" borderId="22" xfId="0" applyFont="1" applyFill="1" applyBorder="1" applyAlignment="1">
      <alignment horizontal="center" vertical="top"/>
    </xf>
    <xf numFmtId="0" fontId="18" fillId="19" borderId="22" xfId="0" applyFont="1" applyFill="1" applyBorder="1" applyAlignment="1">
      <alignment horizontal="center" vertical="center"/>
    </xf>
    <xf numFmtId="0" fontId="18" fillId="19" borderId="40" xfId="0" applyFont="1" applyFill="1" applyBorder="1" applyAlignment="1">
      <alignment horizontal="center" vertical="center"/>
    </xf>
    <xf numFmtId="0" fontId="18" fillId="25" borderId="1" xfId="0" applyFont="1" applyFill="1" applyBorder="1" applyAlignment="1">
      <alignment horizontal="center" vertical="center"/>
    </xf>
    <xf numFmtId="0" fontId="18" fillId="25" borderId="41" xfId="0" applyFont="1" applyFill="1" applyBorder="1" applyAlignment="1">
      <alignment horizontal="center" vertical="center"/>
    </xf>
    <xf numFmtId="0" fontId="18" fillId="26" borderId="23" xfId="0" applyFont="1" applyFill="1" applyBorder="1" applyAlignment="1">
      <alignment horizontal="center" vertical="center"/>
    </xf>
    <xf numFmtId="0" fontId="18" fillId="26" borderId="42" xfId="0" applyFont="1" applyFill="1" applyBorder="1" applyAlignment="1">
      <alignment horizontal="center" vertical="center"/>
    </xf>
    <xf numFmtId="0" fontId="1" fillId="24" borderId="1" xfId="0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center" vertical="top" wrapText="1"/>
    </xf>
    <xf numFmtId="9" fontId="1" fillId="5" borderId="1" xfId="0" applyNumberFormat="1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9" fontId="1" fillId="5" borderId="5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9" fontId="1" fillId="2" borderId="5" xfId="0" applyNumberFormat="1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2" fillId="7" borderId="41" xfId="0" applyFont="1" applyFill="1" applyBorder="1" applyAlignment="1">
      <alignment horizontal="center" vertical="top"/>
    </xf>
    <xf numFmtId="0" fontId="15" fillId="2" borderId="41" xfId="0" applyFont="1" applyFill="1" applyBorder="1" applyAlignment="1">
      <alignment horizontal="center" vertical="top"/>
    </xf>
    <xf numFmtId="0" fontId="15" fillId="0" borderId="43" xfId="0" applyFont="1" applyBorder="1" applyAlignment="1">
      <alignment horizontal="center" vertical="top"/>
    </xf>
    <xf numFmtId="0" fontId="5" fillId="24" borderId="1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15" fillId="0" borderId="23" xfId="0" applyFont="1" applyBorder="1" applyAlignment="1">
      <alignment horizontal="center" vertical="top"/>
    </xf>
    <xf numFmtId="0" fontId="18" fillId="19" borderId="49" xfId="0" applyFont="1" applyFill="1" applyBorder="1" applyAlignment="1">
      <alignment horizontal="center" vertical="center"/>
    </xf>
    <xf numFmtId="0" fontId="18" fillId="25" borderId="8" xfId="0" applyFont="1" applyFill="1" applyBorder="1" applyAlignment="1">
      <alignment horizontal="center" vertical="center"/>
    </xf>
    <xf numFmtId="0" fontId="18" fillId="26" borderId="31" xfId="0" applyFont="1" applyFill="1" applyBorder="1" applyAlignment="1">
      <alignment horizontal="center" vertical="center"/>
    </xf>
    <xf numFmtId="0" fontId="0" fillId="27" borderId="0" xfId="0" applyFill="1" applyBorder="1" applyAlignment="1">
      <alignment horizontal="center" vertical="top" wrapText="1"/>
    </xf>
    <xf numFmtId="0" fontId="20" fillId="21" borderId="0" xfId="0" applyFont="1" applyFill="1" applyBorder="1" applyAlignment="1">
      <alignment horizontal="center"/>
    </xf>
    <xf numFmtId="0" fontId="21" fillId="4" borderId="20" xfId="0" applyFont="1" applyFill="1" applyBorder="1"/>
    <xf numFmtId="0" fontId="6" fillId="28" borderId="39" xfId="0" applyFont="1" applyFill="1" applyBorder="1"/>
    <xf numFmtId="0" fontId="0" fillId="28" borderId="0" xfId="0" applyFill="1"/>
    <xf numFmtId="0" fontId="12" fillId="28" borderId="50" xfId="0" applyFont="1" applyFill="1" applyBorder="1" applyAlignment="1">
      <alignment horizontal="center"/>
    </xf>
    <xf numFmtId="0" fontId="0" fillId="28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75DBFF"/>
      <color rgb="FF0099CC"/>
      <color rgb="FFFF7C80"/>
      <color rgb="FFE2CFF1"/>
      <color rgb="FFC59EE2"/>
      <color rgb="FFA7FFA7"/>
      <color rgb="FFFFDDDE"/>
      <color rgb="FFFFF7F7"/>
      <color rgb="FFE5FFE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1</xdr:row>
      <xdr:rowOff>19050</xdr:rowOff>
    </xdr:from>
    <xdr:to>
      <xdr:col>12</xdr:col>
      <xdr:colOff>466725</xdr:colOff>
      <xdr:row>7</xdr:row>
      <xdr:rowOff>180975</xdr:rowOff>
    </xdr:to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E48F322A-254B-4715-B46B-A66539FAFDD8}"/>
            </a:ext>
          </a:extLst>
        </xdr:cNvPr>
        <xdr:cNvSpPr/>
      </xdr:nvSpPr>
      <xdr:spPr>
        <a:xfrm>
          <a:off x="11420475" y="209550"/>
          <a:ext cx="676275" cy="1733550"/>
        </a:xfrm>
        <a:prstGeom prst="rightBrace">
          <a:avLst/>
        </a:prstGeom>
        <a:ln w="28575">
          <a:solidFill>
            <a:srgbClr val="C59EE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KZ" sz="1100" b="1">
            <a:ln>
              <a:solidFill>
                <a:srgbClr val="C59EE2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9522</xdr:colOff>
      <xdr:row>22</xdr:row>
      <xdr:rowOff>114299</xdr:rowOff>
    </xdr:from>
    <xdr:to>
      <xdr:col>19</xdr:col>
      <xdr:colOff>28574</xdr:colOff>
      <xdr:row>24</xdr:row>
      <xdr:rowOff>114299</xdr:rowOff>
    </xdr:to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046941B5-255C-423C-9A49-4A56E724509C}"/>
            </a:ext>
          </a:extLst>
        </xdr:cNvPr>
        <xdr:cNvSpPr/>
      </xdr:nvSpPr>
      <xdr:spPr>
        <a:xfrm rot="5400000">
          <a:off x="6510335" y="-1004889"/>
          <a:ext cx="428625" cy="13430252"/>
        </a:xfrm>
        <a:prstGeom prst="rightBrace">
          <a:avLst/>
        </a:prstGeom>
        <a:ln w="38100">
          <a:solidFill>
            <a:srgbClr val="C59EE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K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2</xdr:row>
      <xdr:rowOff>28575</xdr:rowOff>
    </xdr:from>
    <xdr:to>
      <xdr:col>9</xdr:col>
      <xdr:colOff>295275</xdr:colOff>
      <xdr:row>22</xdr:row>
      <xdr:rowOff>161925</xdr:rowOff>
    </xdr:to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687175F6-BDE1-4AD1-BADC-9BF1264F3029}"/>
            </a:ext>
          </a:extLst>
        </xdr:cNvPr>
        <xdr:cNvSpPr/>
      </xdr:nvSpPr>
      <xdr:spPr>
        <a:xfrm>
          <a:off x="10010775" y="371475"/>
          <a:ext cx="647700" cy="4114800"/>
        </a:xfrm>
        <a:prstGeom prst="rightBrace">
          <a:avLst/>
        </a:prstGeom>
        <a:ln w="28575">
          <a:solidFill>
            <a:srgbClr val="C59EE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KZ" sz="1100"/>
        </a:p>
      </xdr:txBody>
    </xdr:sp>
    <xdr:clientData/>
  </xdr:twoCellAnchor>
  <xdr:twoCellAnchor>
    <xdr:from>
      <xdr:col>8</xdr:col>
      <xdr:colOff>257175</xdr:colOff>
      <xdr:row>2</xdr:row>
      <xdr:rowOff>28575</xdr:rowOff>
    </xdr:from>
    <xdr:to>
      <xdr:col>9</xdr:col>
      <xdr:colOff>295275</xdr:colOff>
      <xdr:row>22</xdr:row>
      <xdr:rowOff>161925</xdr:rowOff>
    </xdr:to>
    <xdr:sp macro="" textlink="">
      <xdr:nvSpPr>
        <xdr:cNvPr id="4" name="Правая фигурная скобка 3">
          <a:extLst>
            <a:ext uri="{FF2B5EF4-FFF2-40B4-BE49-F238E27FC236}">
              <a16:creationId xmlns:a16="http://schemas.microsoft.com/office/drawing/2014/main" id="{74DF5C86-C8BB-4971-997A-743B7A993ED7}"/>
            </a:ext>
          </a:extLst>
        </xdr:cNvPr>
        <xdr:cNvSpPr/>
      </xdr:nvSpPr>
      <xdr:spPr>
        <a:xfrm>
          <a:off x="10010775" y="371475"/>
          <a:ext cx="781050" cy="4114800"/>
        </a:xfrm>
        <a:prstGeom prst="rightBrace">
          <a:avLst/>
        </a:prstGeom>
        <a:ln w="28575">
          <a:solidFill>
            <a:srgbClr val="C59EE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KZ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0</xdr:row>
      <xdr:rowOff>123826</xdr:rowOff>
    </xdr:from>
    <xdr:to>
      <xdr:col>23</xdr:col>
      <xdr:colOff>133350</xdr:colOff>
      <xdr:row>6</xdr:row>
      <xdr:rowOff>171451</xdr:rowOff>
    </xdr:to>
    <xdr:sp macro="" textlink="">
      <xdr:nvSpPr>
        <xdr:cNvPr id="3" name="Правая фигурная скобка 2">
          <a:extLst>
            <a:ext uri="{FF2B5EF4-FFF2-40B4-BE49-F238E27FC236}">
              <a16:creationId xmlns:a16="http://schemas.microsoft.com/office/drawing/2014/main" id="{5887E6C3-CC02-49B6-9330-78E05AD5CA7C}"/>
            </a:ext>
          </a:extLst>
        </xdr:cNvPr>
        <xdr:cNvSpPr/>
      </xdr:nvSpPr>
      <xdr:spPr>
        <a:xfrm>
          <a:off x="14097000" y="123826"/>
          <a:ext cx="666750" cy="1143000"/>
        </a:xfrm>
        <a:prstGeom prst="rightBrace">
          <a:avLst/>
        </a:prstGeom>
        <a:ln w="28575">
          <a:solidFill>
            <a:srgbClr val="C59EE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KZ" sz="1100"/>
        </a:p>
      </xdr:txBody>
    </xdr:sp>
    <xdr:clientData/>
  </xdr:twoCellAnchor>
  <xdr:twoCellAnchor>
    <xdr:from>
      <xdr:col>14</xdr:col>
      <xdr:colOff>523875</xdr:colOff>
      <xdr:row>17</xdr:row>
      <xdr:rowOff>19051</xdr:rowOff>
    </xdr:from>
    <xdr:to>
      <xdr:col>14</xdr:col>
      <xdr:colOff>542925</xdr:colOff>
      <xdr:row>24</xdr:row>
      <xdr:rowOff>171450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C82F70EB-158C-43BE-8B7C-F3DE3B026207}"/>
            </a:ext>
          </a:extLst>
        </xdr:cNvPr>
        <xdr:cNvCxnSpPr/>
      </xdr:nvCxnSpPr>
      <xdr:spPr>
        <a:xfrm flipH="1" flipV="1">
          <a:off x="9915525" y="3419476"/>
          <a:ext cx="19050" cy="2000249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800104</xdr:colOff>
      <xdr:row>13</xdr:row>
      <xdr:rowOff>38099</xdr:rowOff>
    </xdr:from>
    <xdr:to>
      <xdr:col>6</xdr:col>
      <xdr:colOff>76201</xdr:colOff>
      <xdr:row>16</xdr:row>
      <xdr:rowOff>209549</xdr:rowOff>
    </xdr:to>
    <xdr:sp macro="" textlink="">
      <xdr:nvSpPr>
        <xdr:cNvPr id="10" name="Правая фигурная скобка 9">
          <a:extLst>
            <a:ext uri="{FF2B5EF4-FFF2-40B4-BE49-F238E27FC236}">
              <a16:creationId xmlns:a16="http://schemas.microsoft.com/office/drawing/2014/main" id="{E7ED3097-0E93-4F64-9905-74A6717E37E9}"/>
            </a:ext>
          </a:extLst>
        </xdr:cNvPr>
        <xdr:cNvSpPr/>
      </xdr:nvSpPr>
      <xdr:spPr>
        <a:xfrm rot="16200000">
          <a:off x="2338390" y="1281113"/>
          <a:ext cx="752475" cy="2609847"/>
        </a:xfrm>
        <a:prstGeom prst="rightBrace">
          <a:avLst/>
        </a:prstGeom>
        <a:ln w="38100">
          <a:solidFill>
            <a:srgbClr val="FF33CC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KZ" sz="1100"/>
        </a:p>
      </xdr:txBody>
    </xdr:sp>
    <xdr:clientData/>
  </xdr:twoCellAnchor>
  <xdr:twoCellAnchor>
    <xdr:from>
      <xdr:col>5</xdr:col>
      <xdr:colOff>276225</xdr:colOff>
      <xdr:row>11</xdr:row>
      <xdr:rowOff>190500</xdr:rowOff>
    </xdr:from>
    <xdr:to>
      <xdr:col>7</xdr:col>
      <xdr:colOff>485775</xdr:colOff>
      <xdr:row>15</xdr:row>
      <xdr:rowOff>19050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D0CFD26F-5ECC-4382-A2A6-10177EEDEE1F}"/>
            </a:ext>
          </a:extLst>
        </xdr:cNvPr>
        <xdr:cNvCxnSpPr/>
      </xdr:nvCxnSpPr>
      <xdr:spPr>
        <a:xfrm flipH="1">
          <a:off x="3609975" y="1962150"/>
          <a:ext cx="1428750" cy="609600"/>
        </a:xfrm>
        <a:prstGeom prst="straightConnector1">
          <a:avLst/>
        </a:prstGeom>
        <a:ln w="28575">
          <a:solidFill>
            <a:srgbClr val="FF33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581025</xdr:colOff>
      <xdr:row>12</xdr:row>
      <xdr:rowOff>9525</xdr:rowOff>
    </xdr:from>
    <xdr:to>
      <xdr:col>11</xdr:col>
      <xdr:colOff>19050</xdr:colOff>
      <xdr:row>25</xdr:row>
      <xdr:rowOff>19050</xdr:rowOff>
    </xdr:to>
    <xdr:cxnSp macro="">
      <xdr:nvCxnSpPr>
        <xdr:cNvPr id="14" name="Прямая со стрелкой 13">
          <a:extLst>
            <a:ext uri="{FF2B5EF4-FFF2-40B4-BE49-F238E27FC236}">
              <a16:creationId xmlns:a16="http://schemas.microsoft.com/office/drawing/2014/main" id="{0C001B0F-A6FC-42B2-AE4C-20A6A2656A47}"/>
            </a:ext>
          </a:extLst>
        </xdr:cNvPr>
        <xdr:cNvCxnSpPr/>
      </xdr:nvCxnSpPr>
      <xdr:spPr>
        <a:xfrm>
          <a:off x="5743575" y="2390775"/>
          <a:ext cx="1590675" cy="3067050"/>
        </a:xfrm>
        <a:prstGeom prst="straightConnector1">
          <a:avLst/>
        </a:prstGeom>
        <a:ln w="38100">
          <a:solidFill>
            <a:srgbClr val="FF7C8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7</xdr:row>
      <xdr:rowOff>228600</xdr:rowOff>
    </xdr:from>
    <xdr:to>
      <xdr:col>0</xdr:col>
      <xdr:colOff>342900</xdr:colOff>
      <xdr:row>10</xdr:row>
      <xdr:rowOff>1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77132B7C-FE0B-4EFE-9051-EF27188D0CC5}"/>
            </a:ext>
          </a:extLst>
        </xdr:cNvPr>
        <xdr:cNvCxnSpPr/>
      </xdr:nvCxnSpPr>
      <xdr:spPr>
        <a:xfrm flipV="1">
          <a:off x="123825" y="1524000"/>
          <a:ext cx="219075" cy="45720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15</xdr:row>
      <xdr:rowOff>66675</xdr:rowOff>
    </xdr:from>
    <xdr:to>
      <xdr:col>16</xdr:col>
      <xdr:colOff>19050</xdr:colOff>
      <xdr:row>15</xdr:row>
      <xdr:rowOff>66675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F22D655F-0568-431D-B298-4C97E55E3675}"/>
            </a:ext>
          </a:extLst>
        </xdr:cNvPr>
        <xdr:cNvCxnSpPr/>
      </xdr:nvCxnSpPr>
      <xdr:spPr>
        <a:xfrm>
          <a:off x="10020300" y="3019425"/>
          <a:ext cx="609600" cy="0"/>
        </a:xfrm>
        <a:prstGeom prst="straightConnector1">
          <a:avLst/>
        </a:prstGeom>
        <a:ln w="28575">
          <a:solidFill>
            <a:srgbClr val="C59EE2"/>
          </a:solidFill>
          <a:headEnd type="triangle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25</xdr:row>
      <xdr:rowOff>76200</xdr:rowOff>
    </xdr:from>
    <xdr:to>
      <xdr:col>16</xdr:col>
      <xdr:colOff>9525</xdr:colOff>
      <xdr:row>25</xdr:row>
      <xdr:rowOff>85725</xdr:rowOff>
    </xdr:to>
    <xdr:cxnSp macro="">
      <xdr:nvCxnSpPr>
        <xdr:cNvPr id="13" name="Прямая со стрелкой 12">
          <a:extLst>
            <a:ext uri="{FF2B5EF4-FFF2-40B4-BE49-F238E27FC236}">
              <a16:creationId xmlns:a16="http://schemas.microsoft.com/office/drawing/2014/main" id="{29AE4158-207C-431A-93CF-FAB0A1579C78}"/>
            </a:ext>
          </a:extLst>
        </xdr:cNvPr>
        <xdr:cNvCxnSpPr/>
      </xdr:nvCxnSpPr>
      <xdr:spPr>
        <a:xfrm flipV="1">
          <a:off x="10001250" y="5514975"/>
          <a:ext cx="619125" cy="9525"/>
        </a:xfrm>
        <a:prstGeom prst="straightConnector1">
          <a:avLst/>
        </a:prstGeom>
        <a:ln w="28575">
          <a:solidFill>
            <a:srgbClr val="C59EE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895350</xdr:colOff>
      <xdr:row>27</xdr:row>
      <xdr:rowOff>95250</xdr:rowOff>
    </xdr:from>
    <xdr:to>
      <xdr:col>15</xdr:col>
      <xdr:colOff>66674</xdr:colOff>
      <xdr:row>29</xdr:row>
      <xdr:rowOff>114300</xdr:rowOff>
    </xdr:to>
    <xdr:sp macro="" textlink="">
      <xdr:nvSpPr>
        <xdr:cNvPr id="17" name="Правая фигурная скобка 16">
          <a:extLst>
            <a:ext uri="{FF2B5EF4-FFF2-40B4-BE49-F238E27FC236}">
              <a16:creationId xmlns:a16="http://schemas.microsoft.com/office/drawing/2014/main" id="{7C67A5FA-623D-428C-8DAA-485A5278B37A}"/>
            </a:ext>
          </a:extLst>
        </xdr:cNvPr>
        <xdr:cNvSpPr/>
      </xdr:nvSpPr>
      <xdr:spPr>
        <a:xfrm rot="5400000">
          <a:off x="8472487" y="4719638"/>
          <a:ext cx="400050" cy="2790824"/>
        </a:xfrm>
        <a:prstGeom prst="rightBrace">
          <a:avLst/>
        </a:prstGeom>
        <a:ln w="28575">
          <a:solidFill>
            <a:srgbClr val="FF7C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KZ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76200</xdr:rowOff>
    </xdr:from>
    <xdr:to>
      <xdr:col>9</xdr:col>
      <xdr:colOff>314325</xdr:colOff>
      <xdr:row>6</xdr:row>
      <xdr:rowOff>95250</xdr:rowOff>
    </xdr:to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2BEA2B8C-1F90-470D-8CCB-17CDC35C47D4}"/>
            </a:ext>
          </a:extLst>
        </xdr:cNvPr>
        <xdr:cNvSpPr/>
      </xdr:nvSpPr>
      <xdr:spPr>
        <a:xfrm>
          <a:off x="9020175" y="76200"/>
          <a:ext cx="638175" cy="1409700"/>
        </a:xfrm>
        <a:prstGeom prst="rightBrace">
          <a:avLst>
            <a:gd name="adj1" fmla="val 6840"/>
            <a:gd name="adj2" fmla="val 50000"/>
          </a:avLst>
        </a:prstGeom>
        <a:ln w="28575">
          <a:solidFill>
            <a:srgbClr val="C59EE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KZ" sz="1100">
            <a:ln w="28575">
              <a:solidFill>
                <a:srgbClr val="C59EE2"/>
              </a:solidFill>
            </a:ln>
          </a:endParaRPr>
        </a:p>
      </xdr:txBody>
    </xdr:sp>
    <xdr:clientData/>
  </xdr:twoCellAnchor>
  <xdr:twoCellAnchor>
    <xdr:from>
      <xdr:col>4</xdr:col>
      <xdr:colOff>800100</xdr:colOff>
      <xdr:row>9</xdr:row>
      <xdr:rowOff>0</xdr:rowOff>
    </xdr:from>
    <xdr:to>
      <xdr:col>8</xdr:col>
      <xdr:colOff>600075</xdr:colOff>
      <xdr:row>13</xdr:row>
      <xdr:rowOff>114300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5B632C23-2356-4DB1-8252-A6989A2C1196}"/>
            </a:ext>
          </a:extLst>
        </xdr:cNvPr>
        <xdr:cNvCxnSpPr/>
      </xdr:nvCxnSpPr>
      <xdr:spPr>
        <a:xfrm flipH="1">
          <a:off x="6515100" y="2009775"/>
          <a:ext cx="2819400" cy="112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752475</xdr:colOff>
      <xdr:row>6</xdr:row>
      <xdr:rowOff>28575</xdr:rowOff>
    </xdr:from>
    <xdr:to>
      <xdr:col>8</xdr:col>
      <xdr:colOff>600075</xdr:colOff>
      <xdr:row>8</xdr:row>
      <xdr:rowOff>9525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E780772A-8CE7-4A81-B1F3-375DBD05DD1E}"/>
            </a:ext>
          </a:extLst>
        </xdr:cNvPr>
        <xdr:cNvCxnSpPr/>
      </xdr:nvCxnSpPr>
      <xdr:spPr>
        <a:xfrm flipH="1" flipV="1">
          <a:off x="5057775" y="1419225"/>
          <a:ext cx="4276725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1181100</xdr:colOff>
      <xdr:row>6</xdr:row>
      <xdr:rowOff>38100</xdr:rowOff>
    </xdr:from>
    <xdr:to>
      <xdr:col>9</xdr:col>
      <xdr:colOff>47625</xdr:colOff>
      <xdr:row>8</xdr:row>
      <xdr:rowOff>133351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FBF2D9E4-BC67-4A40-9066-A8E5E6CFC9A2}"/>
            </a:ext>
          </a:extLst>
        </xdr:cNvPr>
        <xdr:cNvCxnSpPr/>
      </xdr:nvCxnSpPr>
      <xdr:spPr>
        <a:xfrm flipH="1" flipV="1">
          <a:off x="4248150" y="1428750"/>
          <a:ext cx="5143500" cy="4762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1190625</xdr:colOff>
      <xdr:row>8</xdr:row>
      <xdr:rowOff>142875</xdr:rowOff>
    </xdr:from>
    <xdr:to>
      <xdr:col>9</xdr:col>
      <xdr:colOff>66675</xdr:colOff>
      <xdr:row>14</xdr:row>
      <xdr:rowOff>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B363E938-CA6F-4004-8664-F36836D7720D}"/>
            </a:ext>
          </a:extLst>
        </xdr:cNvPr>
        <xdr:cNvCxnSpPr/>
      </xdr:nvCxnSpPr>
      <xdr:spPr>
        <a:xfrm flipH="1">
          <a:off x="4257675" y="1914525"/>
          <a:ext cx="5153025" cy="129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733425</xdr:colOff>
      <xdr:row>2</xdr:row>
      <xdr:rowOff>142875</xdr:rowOff>
    </xdr:from>
    <xdr:to>
      <xdr:col>10</xdr:col>
      <xdr:colOff>38103</xdr:colOff>
      <xdr:row>4</xdr:row>
      <xdr:rowOff>161925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613B693C-1794-4FCB-A02F-A0D68E2C4960}"/>
            </a:ext>
          </a:extLst>
        </xdr:cNvPr>
        <xdr:cNvCxnSpPr/>
      </xdr:nvCxnSpPr>
      <xdr:spPr>
        <a:xfrm flipH="1">
          <a:off x="8105775" y="790575"/>
          <a:ext cx="1885953" cy="381000"/>
        </a:xfrm>
        <a:prstGeom prst="straightConnector1">
          <a:avLst/>
        </a:prstGeom>
        <a:ln w="9525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</xdr:row>
      <xdr:rowOff>19050</xdr:rowOff>
    </xdr:from>
    <xdr:to>
      <xdr:col>10</xdr:col>
      <xdr:colOff>4</xdr:colOff>
      <xdr:row>5</xdr:row>
      <xdr:rowOff>19050</xdr:rowOff>
    </xdr:to>
    <xdr:cxnSp macro="">
      <xdr:nvCxnSpPr>
        <xdr:cNvPr id="15" name="Прямая со стрелкой 14">
          <a:extLst>
            <a:ext uri="{FF2B5EF4-FFF2-40B4-BE49-F238E27FC236}">
              <a16:creationId xmlns:a16="http://schemas.microsoft.com/office/drawing/2014/main" id="{BFFFEF58-F090-4EB6-AC44-E4DC7C456A99}"/>
            </a:ext>
          </a:extLst>
        </xdr:cNvPr>
        <xdr:cNvCxnSpPr/>
      </xdr:nvCxnSpPr>
      <xdr:spPr>
        <a:xfrm flipH="1">
          <a:off x="6553200" y="666750"/>
          <a:ext cx="3400429" cy="552450"/>
        </a:xfrm>
        <a:prstGeom prst="straightConnector1">
          <a:avLst/>
        </a:prstGeom>
        <a:ln w="9525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733425</xdr:colOff>
      <xdr:row>5</xdr:row>
      <xdr:rowOff>133350</xdr:rowOff>
    </xdr:from>
    <xdr:to>
      <xdr:col>1</xdr:col>
      <xdr:colOff>733425</xdr:colOff>
      <xdr:row>7</xdr:row>
      <xdr:rowOff>85725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91F8C0A0-1DFA-4E0E-9CF6-971504D0FB69}"/>
            </a:ext>
          </a:extLst>
        </xdr:cNvPr>
        <xdr:cNvCxnSpPr/>
      </xdr:nvCxnSpPr>
      <xdr:spPr>
        <a:xfrm flipV="1">
          <a:off x="3800475" y="1333500"/>
          <a:ext cx="0" cy="3333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5</xdr:row>
      <xdr:rowOff>104775</xdr:rowOff>
    </xdr:from>
    <xdr:to>
      <xdr:col>2</xdr:col>
      <xdr:colOff>571500</xdr:colOff>
      <xdr:row>7</xdr:row>
      <xdr:rowOff>57150</xdr:rowOff>
    </xdr:to>
    <xdr:cxnSp macro="">
      <xdr:nvCxnSpPr>
        <xdr:cNvPr id="16" name="Прямая со стрелкой 15">
          <a:extLst>
            <a:ext uri="{FF2B5EF4-FFF2-40B4-BE49-F238E27FC236}">
              <a16:creationId xmlns:a16="http://schemas.microsoft.com/office/drawing/2014/main" id="{D1A3A6F4-0F54-4315-A126-DF7E29CEBE45}"/>
            </a:ext>
          </a:extLst>
        </xdr:cNvPr>
        <xdr:cNvCxnSpPr/>
      </xdr:nvCxnSpPr>
      <xdr:spPr>
        <a:xfrm flipV="1">
          <a:off x="4876800" y="1304925"/>
          <a:ext cx="0" cy="3333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18</xdr:col>
      <xdr:colOff>600074</xdr:colOff>
      <xdr:row>14</xdr:row>
      <xdr:rowOff>123825</xdr:rowOff>
    </xdr:to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F5F73283-2CC2-4F34-AB3B-0BBC78A99606}"/>
            </a:ext>
          </a:extLst>
        </xdr:cNvPr>
        <xdr:cNvSpPr/>
      </xdr:nvSpPr>
      <xdr:spPr>
        <a:xfrm rot="5400000">
          <a:off x="6143624" y="-3219449"/>
          <a:ext cx="809625" cy="13096874"/>
        </a:xfrm>
        <a:prstGeom prst="rightBrace">
          <a:avLst/>
        </a:prstGeom>
        <a:ln w="38100">
          <a:solidFill>
            <a:srgbClr val="C59EE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KZ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6D5D2-7EA6-490A-8067-359D2D6BACDE}">
  <dimension ref="A1:Q28"/>
  <sheetViews>
    <sheetView workbookViewId="0">
      <selection activeCell="A5" sqref="A5:K7"/>
    </sheetView>
  </sheetViews>
  <sheetFormatPr defaultRowHeight="15" x14ac:dyDescent="0.25"/>
  <cols>
    <col min="1" max="1" width="69.140625" customWidth="1"/>
    <col min="2" max="2" width="11.28515625" customWidth="1"/>
    <col min="12" max="12" width="11.7109375" customWidth="1"/>
    <col min="14" max="14" width="12.85546875" customWidth="1"/>
    <col min="15" max="16" width="12.140625" customWidth="1"/>
  </cols>
  <sheetData>
    <row r="1" spans="1:17" x14ac:dyDescent="0.25">
      <c r="A1" s="140" t="s">
        <v>42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7" ht="29.25" customHeight="1" x14ac:dyDescent="0.25">
      <c r="A2" s="141"/>
      <c r="B2" s="142" t="s">
        <v>43</v>
      </c>
      <c r="C2" s="142" t="s">
        <v>44</v>
      </c>
      <c r="D2" s="142"/>
      <c r="E2" s="141" t="s">
        <v>55</v>
      </c>
      <c r="F2" s="141"/>
      <c r="G2" s="141"/>
      <c r="H2" s="141"/>
      <c r="I2" s="19" t="s">
        <v>45</v>
      </c>
      <c r="J2" s="19"/>
      <c r="K2" s="19"/>
      <c r="L2" s="18"/>
      <c r="M2" s="18"/>
    </row>
    <row r="3" spans="1:17" ht="35.25" x14ac:dyDescent="0.3">
      <c r="A3" s="141"/>
      <c r="B3" s="142"/>
      <c r="C3" s="20"/>
      <c r="D3" s="20"/>
      <c r="E3" s="141" t="s">
        <v>47</v>
      </c>
      <c r="F3" s="141"/>
      <c r="G3" s="142" t="s">
        <v>48</v>
      </c>
      <c r="H3" s="142"/>
      <c r="I3" s="21" t="s">
        <v>49</v>
      </c>
      <c r="J3" s="21" t="s">
        <v>50</v>
      </c>
      <c r="K3" s="21" t="s">
        <v>51</v>
      </c>
      <c r="L3" s="18"/>
      <c r="M3" s="18"/>
      <c r="N3" s="64"/>
      <c r="O3" s="65" t="s">
        <v>134</v>
      </c>
      <c r="P3" s="64"/>
    </row>
    <row r="4" spans="1:17" x14ac:dyDescent="0.25">
      <c r="A4" s="141"/>
      <c r="B4" s="142"/>
      <c r="C4" s="20" t="s">
        <v>46</v>
      </c>
      <c r="D4" s="20" t="s">
        <v>12</v>
      </c>
      <c r="E4" s="20" t="s">
        <v>46</v>
      </c>
      <c r="F4" s="20" t="s">
        <v>12</v>
      </c>
      <c r="G4" s="20" t="s">
        <v>46</v>
      </c>
      <c r="H4" s="20" t="s">
        <v>12</v>
      </c>
      <c r="I4" s="20" t="s">
        <v>46</v>
      </c>
      <c r="J4" s="20" t="s">
        <v>46</v>
      </c>
      <c r="K4" s="20" t="s">
        <v>46</v>
      </c>
      <c r="L4" s="18"/>
      <c r="M4" s="18"/>
    </row>
    <row r="5" spans="1:17" x14ac:dyDescent="0.25">
      <c r="A5" s="22" t="s">
        <v>52</v>
      </c>
      <c r="B5" s="42">
        <v>203</v>
      </c>
      <c r="C5" s="42">
        <v>141</v>
      </c>
      <c r="D5" s="130" t="s">
        <v>169</v>
      </c>
      <c r="E5" s="42">
        <v>62</v>
      </c>
      <c r="F5" s="130" t="s">
        <v>170</v>
      </c>
      <c r="G5" s="42">
        <v>79</v>
      </c>
      <c r="H5" s="130" t="s">
        <v>171</v>
      </c>
      <c r="I5" s="42">
        <v>62</v>
      </c>
      <c r="J5" s="42">
        <v>17</v>
      </c>
      <c r="K5" s="42">
        <v>45</v>
      </c>
    </row>
    <row r="6" spans="1:17" x14ac:dyDescent="0.25">
      <c r="A6" s="22" t="s">
        <v>53</v>
      </c>
      <c r="B6" s="131">
        <v>16</v>
      </c>
      <c r="C6" s="131">
        <v>16</v>
      </c>
      <c r="D6" s="132">
        <v>1</v>
      </c>
      <c r="E6" s="131">
        <v>10</v>
      </c>
      <c r="F6" s="132" t="s">
        <v>172</v>
      </c>
      <c r="G6" s="131">
        <v>6</v>
      </c>
      <c r="H6" s="132" t="s">
        <v>173</v>
      </c>
      <c r="I6" s="131">
        <v>0</v>
      </c>
      <c r="J6" s="131">
        <v>0</v>
      </c>
      <c r="K6" s="131">
        <v>0</v>
      </c>
    </row>
    <row r="7" spans="1:17" x14ac:dyDescent="0.25">
      <c r="A7" s="22" t="s">
        <v>54</v>
      </c>
      <c r="B7" s="131">
        <v>187</v>
      </c>
      <c r="C7" s="131">
        <v>125</v>
      </c>
      <c r="D7" s="132" t="s">
        <v>174</v>
      </c>
      <c r="E7" s="131">
        <v>52</v>
      </c>
      <c r="F7" s="132" t="s">
        <v>175</v>
      </c>
      <c r="G7" s="131">
        <v>73</v>
      </c>
      <c r="H7" s="132" t="s">
        <v>176</v>
      </c>
      <c r="I7" s="131">
        <v>62</v>
      </c>
      <c r="J7" s="131">
        <v>17</v>
      </c>
      <c r="K7" s="131">
        <v>45</v>
      </c>
    </row>
    <row r="8" spans="1:17" ht="16.5" customHeight="1" thickBot="1" x14ac:dyDescent="0.3">
      <c r="A8" s="102" t="s">
        <v>40</v>
      </c>
      <c r="B8" s="103">
        <f>B7+B6</f>
        <v>203</v>
      </c>
      <c r="C8" s="103">
        <f t="shared" ref="C8:K8" si="0">C7+C6</f>
        <v>141</v>
      </c>
      <c r="D8" s="103"/>
      <c r="E8" s="103">
        <f t="shared" si="0"/>
        <v>62</v>
      </c>
      <c r="F8" s="103"/>
      <c r="G8" s="103">
        <f t="shared" si="0"/>
        <v>79</v>
      </c>
      <c r="H8" s="103"/>
      <c r="I8" s="103">
        <f t="shared" si="0"/>
        <v>62</v>
      </c>
      <c r="J8" s="103">
        <f t="shared" si="0"/>
        <v>17</v>
      </c>
      <c r="K8" s="103">
        <f t="shared" si="0"/>
        <v>45</v>
      </c>
    </row>
    <row r="9" spans="1:17" ht="18.75" x14ac:dyDescent="0.3">
      <c r="A9" s="107" t="s">
        <v>41</v>
      </c>
      <c r="B9" s="135">
        <f>B8-B5</f>
        <v>0</v>
      </c>
      <c r="C9" s="135">
        <f t="shared" ref="C9:K9" si="1">C8-C5</f>
        <v>0</v>
      </c>
      <c r="D9" s="135"/>
      <c r="E9" s="135">
        <f t="shared" si="1"/>
        <v>0</v>
      </c>
      <c r="F9" s="135"/>
      <c r="G9" s="135">
        <f t="shared" si="1"/>
        <v>0</v>
      </c>
      <c r="H9" s="135"/>
      <c r="I9" s="135">
        <f t="shared" si="1"/>
        <v>0</v>
      </c>
      <c r="J9" s="135">
        <f t="shared" si="1"/>
        <v>0</v>
      </c>
      <c r="K9" s="135">
        <f t="shared" si="1"/>
        <v>0</v>
      </c>
      <c r="L9" s="95"/>
    </row>
    <row r="10" spans="1:17" ht="15.75" thickBot="1" x14ac:dyDescent="0.3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5"/>
    </row>
    <row r="11" spans="1:17" ht="15.75" thickBot="1" x14ac:dyDescent="0.3">
      <c r="A11" s="140" t="s">
        <v>42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</row>
    <row r="12" spans="1:17" x14ac:dyDescent="0.25">
      <c r="A12" s="141"/>
      <c r="B12" s="142" t="s">
        <v>43</v>
      </c>
      <c r="C12" s="142" t="s">
        <v>44</v>
      </c>
      <c r="D12" s="142"/>
      <c r="E12" s="141" t="s">
        <v>55</v>
      </c>
      <c r="F12" s="141"/>
      <c r="G12" s="141"/>
      <c r="H12" s="141"/>
      <c r="I12" s="145" t="s">
        <v>45</v>
      </c>
      <c r="J12" s="146"/>
      <c r="K12" s="146"/>
      <c r="L12" s="93"/>
      <c r="M12" s="94"/>
      <c r="N12" s="94"/>
      <c r="O12" s="94"/>
      <c r="P12" s="94"/>
      <c r="Q12" s="95"/>
    </row>
    <row r="13" spans="1:17" ht="34.5" x14ac:dyDescent="0.25">
      <c r="A13" s="141"/>
      <c r="B13" s="142"/>
      <c r="C13" s="20"/>
      <c r="D13" s="20"/>
      <c r="E13" s="141" t="s">
        <v>47</v>
      </c>
      <c r="F13" s="141"/>
      <c r="G13" s="142" t="s">
        <v>48</v>
      </c>
      <c r="H13" s="142"/>
      <c r="I13" s="21" t="s">
        <v>49</v>
      </c>
      <c r="J13" s="21" t="s">
        <v>50</v>
      </c>
      <c r="K13" s="90" t="s">
        <v>51</v>
      </c>
      <c r="L13" s="147" t="s">
        <v>56</v>
      </c>
      <c r="M13" s="150" t="s">
        <v>57</v>
      </c>
      <c r="N13" s="148" t="s">
        <v>58</v>
      </c>
      <c r="O13" s="152" t="s">
        <v>59</v>
      </c>
      <c r="P13" s="149" t="s">
        <v>60</v>
      </c>
      <c r="Q13" s="143" t="s">
        <v>61</v>
      </c>
    </row>
    <row r="14" spans="1:17" x14ac:dyDescent="0.25">
      <c r="A14" s="141"/>
      <c r="B14" s="142"/>
      <c r="C14" s="20" t="s">
        <v>46</v>
      </c>
      <c r="D14" s="20" t="s">
        <v>12</v>
      </c>
      <c r="E14" s="20" t="s">
        <v>46</v>
      </c>
      <c r="F14" s="20" t="s">
        <v>12</v>
      </c>
      <c r="G14" s="20" t="s">
        <v>46</v>
      </c>
      <c r="H14" s="20" t="s">
        <v>12</v>
      </c>
      <c r="I14" s="20" t="s">
        <v>46</v>
      </c>
      <c r="J14" s="20" t="s">
        <v>46</v>
      </c>
      <c r="K14" s="91" t="s">
        <v>46</v>
      </c>
      <c r="L14" s="147"/>
      <c r="M14" s="151"/>
      <c r="N14" s="148"/>
      <c r="O14" s="153"/>
      <c r="P14" s="149"/>
      <c r="Q14" s="144"/>
    </row>
    <row r="15" spans="1:17" ht="18.75" x14ac:dyDescent="0.3">
      <c r="A15" s="22" t="s">
        <v>52</v>
      </c>
      <c r="B15" s="26">
        <f t="shared" ref="B15:K15" si="2">B5</f>
        <v>203</v>
      </c>
      <c r="C15" s="25">
        <f t="shared" si="2"/>
        <v>141</v>
      </c>
      <c r="D15" s="23" t="str">
        <f t="shared" si="2"/>
        <v>69.46%</v>
      </c>
      <c r="E15" s="23">
        <f t="shared" si="2"/>
        <v>62</v>
      </c>
      <c r="F15" s="23" t="str">
        <f t="shared" si="2"/>
        <v>30.54%</v>
      </c>
      <c r="G15" s="23">
        <f t="shared" si="2"/>
        <v>79</v>
      </c>
      <c r="H15" s="23" t="str">
        <f t="shared" si="2"/>
        <v>38.92%</v>
      </c>
      <c r="I15" s="24">
        <f t="shared" si="2"/>
        <v>62</v>
      </c>
      <c r="J15" s="23">
        <f t="shared" si="2"/>
        <v>17</v>
      </c>
      <c r="K15" s="92">
        <f t="shared" si="2"/>
        <v>45</v>
      </c>
      <c r="L15" s="96">
        <f>K15+J15</f>
        <v>62</v>
      </c>
      <c r="M15" s="134">
        <f>L15-I15</f>
        <v>0</v>
      </c>
      <c r="N15" s="25">
        <f>G15+E15</f>
        <v>141</v>
      </c>
      <c r="O15" s="134">
        <f>N15-C15</f>
        <v>0</v>
      </c>
      <c r="P15" s="27">
        <f>I15+C15</f>
        <v>203</v>
      </c>
      <c r="Q15" s="133">
        <f>P15-B15</f>
        <v>0</v>
      </c>
    </row>
    <row r="16" spans="1:17" ht="18.75" x14ac:dyDescent="0.3">
      <c r="A16" s="22" t="s">
        <v>53</v>
      </c>
      <c r="B16" s="26">
        <f t="shared" ref="B16:K17" si="3">B6</f>
        <v>16</v>
      </c>
      <c r="C16" s="25">
        <f t="shared" si="3"/>
        <v>16</v>
      </c>
      <c r="D16" s="23">
        <f t="shared" si="3"/>
        <v>1</v>
      </c>
      <c r="E16" s="23">
        <f t="shared" si="3"/>
        <v>10</v>
      </c>
      <c r="F16" s="23" t="str">
        <f t="shared" si="3"/>
        <v>62.5%</v>
      </c>
      <c r="G16" s="23">
        <f t="shared" si="3"/>
        <v>6</v>
      </c>
      <c r="H16" s="23" t="str">
        <f t="shared" si="3"/>
        <v>37.5%</v>
      </c>
      <c r="I16" s="24">
        <f t="shared" si="3"/>
        <v>0</v>
      </c>
      <c r="J16" s="23">
        <f t="shared" si="3"/>
        <v>0</v>
      </c>
      <c r="K16" s="92">
        <f t="shared" si="3"/>
        <v>0</v>
      </c>
      <c r="L16" s="96">
        <f t="shared" ref="L16:L17" si="4">K16+J16</f>
        <v>0</v>
      </c>
      <c r="M16" s="134">
        <f t="shared" ref="M16:M17" si="5">L16-I16</f>
        <v>0</v>
      </c>
      <c r="N16" s="25">
        <f t="shared" ref="N16:N17" si="6">G16+E16</f>
        <v>16</v>
      </c>
      <c r="O16" s="134">
        <f t="shared" ref="O16:O17" si="7">N16-C16</f>
        <v>0</v>
      </c>
      <c r="P16" s="27">
        <f t="shared" ref="P16:P17" si="8">I16+C16</f>
        <v>16</v>
      </c>
      <c r="Q16" s="133">
        <f t="shared" ref="Q16:Q17" si="9">P16-B16</f>
        <v>0</v>
      </c>
    </row>
    <row r="17" spans="1:17" ht="18.75" x14ac:dyDescent="0.3">
      <c r="A17" s="22" t="s">
        <v>54</v>
      </c>
      <c r="B17" s="26">
        <f t="shared" si="3"/>
        <v>187</v>
      </c>
      <c r="C17" s="25">
        <f t="shared" si="3"/>
        <v>125</v>
      </c>
      <c r="D17" s="23" t="str">
        <f t="shared" si="3"/>
        <v>66.84%</v>
      </c>
      <c r="E17" s="23">
        <f t="shared" si="3"/>
        <v>52</v>
      </c>
      <c r="F17" s="23" t="str">
        <f t="shared" si="3"/>
        <v>27.81%</v>
      </c>
      <c r="G17" s="23">
        <f t="shared" si="3"/>
        <v>73</v>
      </c>
      <c r="H17" s="23" t="str">
        <f t="shared" si="3"/>
        <v>39.04%</v>
      </c>
      <c r="I17" s="24">
        <f t="shared" si="3"/>
        <v>62</v>
      </c>
      <c r="J17" s="23">
        <f t="shared" si="3"/>
        <v>17</v>
      </c>
      <c r="K17" s="92">
        <f t="shared" si="3"/>
        <v>45</v>
      </c>
      <c r="L17" s="96">
        <f t="shared" si="4"/>
        <v>62</v>
      </c>
      <c r="M17" s="134">
        <f t="shared" si="5"/>
        <v>0</v>
      </c>
      <c r="N17" s="25">
        <f t="shared" si="6"/>
        <v>125</v>
      </c>
      <c r="O17" s="134">
        <f t="shared" si="7"/>
        <v>0</v>
      </c>
      <c r="P17" s="27">
        <f t="shared" si="8"/>
        <v>187</v>
      </c>
      <c r="Q17" s="133">
        <f t="shared" si="9"/>
        <v>0</v>
      </c>
    </row>
    <row r="18" spans="1:17" ht="15.75" thickBot="1" x14ac:dyDescent="0.3">
      <c r="L18" s="83"/>
      <c r="M18" s="84"/>
      <c r="N18" s="84"/>
      <c r="O18" s="84"/>
      <c r="P18" s="84"/>
      <c r="Q18" s="85"/>
    </row>
    <row r="20" spans="1:17" x14ac:dyDescent="0.25">
      <c r="B20" t="s">
        <v>161</v>
      </c>
    </row>
    <row r="21" spans="1:17" x14ac:dyDescent="0.25">
      <c r="B21" t="s">
        <v>162</v>
      </c>
    </row>
    <row r="28" spans="1:17" x14ac:dyDescent="0.25">
      <c r="A28" t="s">
        <v>140</v>
      </c>
    </row>
  </sheetData>
  <mergeCells count="21">
    <mergeCell ref="Q13:Q14"/>
    <mergeCell ref="I12:K12"/>
    <mergeCell ref="L13:L14"/>
    <mergeCell ref="N13:N14"/>
    <mergeCell ref="P13:P14"/>
    <mergeCell ref="M13:M14"/>
    <mergeCell ref="O13:O14"/>
    <mergeCell ref="A12:A14"/>
    <mergeCell ref="B12:B14"/>
    <mergeCell ref="C12:D12"/>
    <mergeCell ref="E12:H12"/>
    <mergeCell ref="E13:F13"/>
    <mergeCell ref="G13:H13"/>
    <mergeCell ref="A1:K1"/>
    <mergeCell ref="E2:H2"/>
    <mergeCell ref="A2:A4"/>
    <mergeCell ref="A11:K11"/>
    <mergeCell ref="B2:B4"/>
    <mergeCell ref="C2:D2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34D2-4C43-4BE7-B135-90480ECDE29E}">
  <sheetPr>
    <pageSetUpPr fitToPage="1"/>
  </sheetPr>
  <dimension ref="A1:Z29"/>
  <sheetViews>
    <sheetView workbookViewId="0">
      <selection activeCell="X2" sqref="X2:Z10"/>
    </sheetView>
  </sheetViews>
  <sheetFormatPr defaultRowHeight="15" x14ac:dyDescent="0.25"/>
  <cols>
    <col min="1" max="1" width="3.140625" bestFit="1" customWidth="1"/>
    <col min="2" max="2" width="18.140625" customWidth="1"/>
    <col min="3" max="3" width="7.42578125" customWidth="1"/>
    <col min="4" max="4" width="9.42578125" customWidth="1"/>
    <col min="5" max="5" width="10.140625" customWidth="1"/>
    <col min="6" max="6" width="6.42578125" customWidth="1"/>
    <col min="7" max="7" width="9.85546875" customWidth="1"/>
    <col min="8" max="8" width="7.28515625" customWidth="1"/>
    <col min="10" max="10" width="6.42578125" customWidth="1"/>
    <col min="12" max="12" width="7.42578125" customWidth="1"/>
    <col min="13" max="13" width="7.140625" bestFit="1" customWidth="1"/>
    <col min="14" max="14" width="8.140625" style="1" customWidth="1"/>
    <col min="15" max="15" width="7.140625" bestFit="1" customWidth="1"/>
    <col min="16" max="16" width="10.28515625" style="1" customWidth="1"/>
    <col min="17" max="17" width="7.140625" bestFit="1" customWidth="1"/>
    <col min="18" max="18" width="8.5703125" style="1" customWidth="1"/>
    <col min="19" max="19" width="6.140625" bestFit="1" customWidth="1"/>
    <col min="20" max="20" width="9.140625" style="1"/>
    <col min="22" max="22" width="9.140625" style="2"/>
    <col min="24" max="24" width="11.5703125" customWidth="1"/>
  </cols>
  <sheetData>
    <row r="1" spans="1:26" ht="15.75" thickBot="1" x14ac:dyDescent="0.3">
      <c r="A1" s="154" t="s">
        <v>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  <c r="S1" s="6"/>
      <c r="T1" s="290"/>
      <c r="U1" s="291"/>
      <c r="V1" s="292"/>
      <c r="W1" s="291"/>
      <c r="X1" s="234"/>
      <c r="Y1" s="234"/>
      <c r="Z1" s="234"/>
    </row>
    <row r="2" spans="1:26" ht="32.25" customHeight="1" x14ac:dyDescent="0.25">
      <c r="A2" s="157" t="s">
        <v>0</v>
      </c>
      <c r="B2" s="157" t="s">
        <v>2</v>
      </c>
      <c r="C2" s="280" t="s">
        <v>3</v>
      </c>
      <c r="D2" s="160" t="s">
        <v>4</v>
      </c>
      <c r="E2" s="161"/>
      <c r="F2" s="161"/>
      <c r="G2" s="162"/>
      <c r="H2" s="168" t="s">
        <v>5</v>
      </c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286"/>
      <c r="U2" s="287"/>
      <c r="V2" s="288"/>
      <c r="W2" s="289"/>
      <c r="X2" s="298"/>
      <c r="Y2" s="299"/>
      <c r="Z2" s="300"/>
    </row>
    <row r="3" spans="1:26" ht="46.5" customHeight="1" x14ac:dyDescent="0.25">
      <c r="A3" s="158"/>
      <c r="B3" s="158"/>
      <c r="C3" s="281"/>
      <c r="D3" s="160" t="s">
        <v>6</v>
      </c>
      <c r="E3" s="162"/>
      <c r="F3" s="160" t="s">
        <v>7</v>
      </c>
      <c r="G3" s="162"/>
      <c r="H3" s="160" t="s">
        <v>8</v>
      </c>
      <c r="I3" s="162"/>
      <c r="J3" s="160" t="s">
        <v>9</v>
      </c>
      <c r="K3" s="162"/>
      <c r="L3" s="168" t="s">
        <v>10</v>
      </c>
      <c r="M3" s="169"/>
      <c r="N3" s="169"/>
      <c r="O3" s="169"/>
      <c r="P3" s="169"/>
      <c r="Q3" s="169"/>
      <c r="R3" s="169"/>
      <c r="S3" s="169"/>
      <c r="T3" s="172" t="s">
        <v>40</v>
      </c>
      <c r="U3" s="173"/>
      <c r="V3" s="170" t="s">
        <v>41</v>
      </c>
      <c r="W3" s="296"/>
      <c r="X3" s="283" t="s">
        <v>41</v>
      </c>
      <c r="Y3" s="284"/>
      <c r="Z3" s="295"/>
    </row>
    <row r="4" spans="1:26" ht="40.5" customHeight="1" x14ac:dyDescent="0.25">
      <c r="A4" s="158"/>
      <c r="B4" s="158"/>
      <c r="C4" s="281"/>
      <c r="D4" s="277" t="s">
        <v>11</v>
      </c>
      <c r="E4" s="7" t="s">
        <v>12</v>
      </c>
      <c r="F4" s="273" t="s">
        <v>11</v>
      </c>
      <c r="G4" s="7" t="s">
        <v>12</v>
      </c>
      <c r="H4" s="14" t="s">
        <v>11</v>
      </c>
      <c r="I4" s="7" t="s">
        <v>12</v>
      </c>
      <c r="J4" s="8" t="s">
        <v>11</v>
      </c>
      <c r="K4" s="7" t="s">
        <v>12</v>
      </c>
      <c r="L4" s="165" t="s">
        <v>13</v>
      </c>
      <c r="M4" s="166"/>
      <c r="N4" s="163" t="s">
        <v>14</v>
      </c>
      <c r="O4" s="164"/>
      <c r="P4" s="165" t="s">
        <v>15</v>
      </c>
      <c r="Q4" s="166"/>
      <c r="R4" s="163" t="s">
        <v>16</v>
      </c>
      <c r="S4" s="167"/>
      <c r="T4" s="267" t="s">
        <v>36</v>
      </c>
      <c r="U4" s="268" t="s">
        <v>37</v>
      </c>
      <c r="V4" s="250" t="s">
        <v>38</v>
      </c>
      <c r="W4" s="276" t="s">
        <v>39</v>
      </c>
      <c r="X4" s="297" t="s">
        <v>177</v>
      </c>
      <c r="Y4" s="285" t="s">
        <v>3</v>
      </c>
      <c r="Z4" s="293" t="s">
        <v>178</v>
      </c>
    </row>
    <row r="5" spans="1:26" x14ac:dyDescent="0.25">
      <c r="A5" s="159"/>
      <c r="B5" s="159"/>
      <c r="C5" s="282"/>
      <c r="D5" s="278"/>
      <c r="E5" s="9"/>
      <c r="F5" s="274"/>
      <c r="G5" s="9"/>
      <c r="H5" s="9"/>
      <c r="I5" s="9"/>
      <c r="J5" s="9"/>
      <c r="K5" s="9"/>
      <c r="L5" s="10" t="s">
        <v>11</v>
      </c>
      <c r="M5" s="10" t="s">
        <v>12</v>
      </c>
      <c r="N5" s="11" t="s">
        <v>11</v>
      </c>
      <c r="O5" s="10" t="s">
        <v>12</v>
      </c>
      <c r="P5" s="11" t="s">
        <v>11</v>
      </c>
      <c r="Q5" s="10" t="s">
        <v>12</v>
      </c>
      <c r="R5" s="11" t="s">
        <v>11</v>
      </c>
      <c r="S5" s="86" t="s">
        <v>12</v>
      </c>
      <c r="T5" s="269"/>
      <c r="U5" s="270"/>
      <c r="V5" s="271"/>
      <c r="W5" s="270"/>
      <c r="X5" s="275"/>
      <c r="Y5" s="279"/>
      <c r="Z5" s="294"/>
    </row>
    <row r="6" spans="1:26" s="3" customFormat="1" ht="14.25" customHeight="1" x14ac:dyDescent="0.25">
      <c r="A6" s="16">
        <v>1</v>
      </c>
      <c r="B6" s="16" t="s">
        <v>17</v>
      </c>
      <c r="C6" s="309">
        <v>715</v>
      </c>
      <c r="D6" s="310">
        <v>554</v>
      </c>
      <c r="E6" s="311" t="s">
        <v>150</v>
      </c>
      <c r="F6" s="312">
        <v>19</v>
      </c>
      <c r="G6" s="311">
        <v>0</v>
      </c>
      <c r="H6" s="313">
        <v>480</v>
      </c>
      <c r="I6" s="311" t="s">
        <v>151</v>
      </c>
      <c r="J6" s="314">
        <v>18</v>
      </c>
      <c r="K6" s="311">
        <v>0</v>
      </c>
      <c r="L6" s="315">
        <v>211</v>
      </c>
      <c r="M6" s="311" t="s">
        <v>152</v>
      </c>
      <c r="N6" s="315">
        <v>16</v>
      </c>
      <c r="O6" s="311">
        <v>0</v>
      </c>
      <c r="P6" s="315">
        <v>269</v>
      </c>
      <c r="Q6" s="311">
        <v>0.6</v>
      </c>
      <c r="R6" s="315">
        <v>2</v>
      </c>
      <c r="S6" s="316">
        <v>0</v>
      </c>
      <c r="T6" s="233">
        <f>R6+N6</f>
        <v>18</v>
      </c>
      <c r="U6" s="317">
        <f>P6+L6</f>
        <v>480</v>
      </c>
      <c r="V6" s="318">
        <f>T6-J6</f>
        <v>0</v>
      </c>
      <c r="W6" s="319">
        <f>U6-H6</f>
        <v>0</v>
      </c>
      <c r="X6" s="303" t="b">
        <f>IF((F6&gt;=J6),TRUE, FALSE)</f>
        <v>1</v>
      </c>
      <c r="Y6" s="305" t="b">
        <f>IF((D6&gt;=H6),TRUE, FALSE)</f>
        <v>1</v>
      </c>
      <c r="Z6" s="307" t="b">
        <f>IF((C6&gt;=D6+F6),TRUE, FALSE)</f>
        <v>1</v>
      </c>
    </row>
    <row r="7" spans="1:26" s="3" customFormat="1" ht="25.5" x14ac:dyDescent="0.25">
      <c r="A7" s="16">
        <v>2</v>
      </c>
      <c r="B7" s="16" t="s">
        <v>18</v>
      </c>
      <c r="C7" s="309">
        <v>259</v>
      </c>
      <c r="D7" s="310">
        <v>189</v>
      </c>
      <c r="E7" s="311" t="s">
        <v>149</v>
      </c>
      <c r="F7" s="312">
        <v>28</v>
      </c>
      <c r="G7" s="311">
        <v>0</v>
      </c>
      <c r="H7" s="313">
        <v>171</v>
      </c>
      <c r="I7" s="311" t="s">
        <v>147</v>
      </c>
      <c r="J7" s="314">
        <v>21</v>
      </c>
      <c r="K7" s="311">
        <v>0</v>
      </c>
      <c r="L7" s="315">
        <v>97</v>
      </c>
      <c r="M7" s="311" t="s">
        <v>148</v>
      </c>
      <c r="N7" s="315">
        <v>17</v>
      </c>
      <c r="O7" s="311">
        <v>0</v>
      </c>
      <c r="P7" s="315">
        <v>74</v>
      </c>
      <c r="Q7" s="311" t="s">
        <v>146</v>
      </c>
      <c r="R7" s="315">
        <v>4</v>
      </c>
      <c r="S7" s="316">
        <v>0</v>
      </c>
      <c r="T7" s="233">
        <f t="shared" ref="T7:T22" si="0">R7+N7</f>
        <v>21</v>
      </c>
      <c r="U7" s="317">
        <f t="shared" ref="U7:U22" si="1">P7+L7</f>
        <v>171</v>
      </c>
      <c r="V7" s="318">
        <f t="shared" ref="V7:V22" si="2">T7-J7</f>
        <v>0</v>
      </c>
      <c r="W7" s="319">
        <f t="shared" ref="W7:W22" si="3">U7-H7</f>
        <v>0</v>
      </c>
      <c r="X7" s="303" t="b">
        <f t="shared" ref="X7:X22" si="4">IF((F7&gt;=J7),TRUE, FALSE)</f>
        <v>1</v>
      </c>
      <c r="Y7" s="305" t="b">
        <f t="shared" ref="Y7:Y22" si="5">IF((D7&gt;=H7),TRUE, FALSE)</f>
        <v>1</v>
      </c>
      <c r="Z7" s="307" t="b">
        <f t="shared" ref="Z7:Z22" si="6">IF((C7&gt;=D7+F7),TRUE, FALSE)</f>
        <v>1</v>
      </c>
    </row>
    <row r="8" spans="1:26" s="3" customFormat="1" ht="25.5" x14ac:dyDescent="0.25">
      <c r="A8" s="16">
        <v>3</v>
      </c>
      <c r="B8" s="16" t="s">
        <v>19</v>
      </c>
      <c r="C8" s="309">
        <v>135</v>
      </c>
      <c r="D8" s="310">
        <v>120</v>
      </c>
      <c r="E8" s="311" t="s">
        <v>34</v>
      </c>
      <c r="F8" s="312">
        <v>16</v>
      </c>
      <c r="G8" s="311" t="s">
        <v>35</v>
      </c>
      <c r="H8" s="313">
        <v>120</v>
      </c>
      <c r="I8" s="311" t="s">
        <v>34</v>
      </c>
      <c r="J8" s="314">
        <v>16</v>
      </c>
      <c r="K8" s="311" t="s">
        <v>35</v>
      </c>
      <c r="L8" s="315">
        <v>42</v>
      </c>
      <c r="M8" s="311">
        <v>0</v>
      </c>
      <c r="N8" s="315">
        <v>11</v>
      </c>
      <c r="O8" s="311" t="s">
        <v>133</v>
      </c>
      <c r="P8" s="315">
        <v>78</v>
      </c>
      <c r="Q8" s="311" t="s">
        <v>34</v>
      </c>
      <c r="R8" s="315">
        <v>5</v>
      </c>
      <c r="S8" s="316" t="s">
        <v>133</v>
      </c>
      <c r="T8" s="233">
        <f t="shared" si="0"/>
        <v>16</v>
      </c>
      <c r="U8" s="317">
        <f t="shared" si="1"/>
        <v>120</v>
      </c>
      <c r="V8" s="318">
        <f t="shared" si="2"/>
        <v>0</v>
      </c>
      <c r="W8" s="319">
        <f t="shared" si="3"/>
        <v>0</v>
      </c>
      <c r="X8" s="303" t="b">
        <f t="shared" si="4"/>
        <v>1</v>
      </c>
      <c r="Y8" s="305" t="b">
        <f t="shared" si="5"/>
        <v>1</v>
      </c>
      <c r="Z8" s="307" t="b">
        <f t="shared" si="6"/>
        <v>0</v>
      </c>
    </row>
    <row r="9" spans="1:26" s="3" customFormat="1" ht="18.75" x14ac:dyDescent="0.25">
      <c r="A9" s="16">
        <v>4</v>
      </c>
      <c r="B9" s="16" t="s">
        <v>20</v>
      </c>
      <c r="C9" s="309">
        <v>45</v>
      </c>
      <c r="D9" s="310">
        <v>36</v>
      </c>
      <c r="E9" s="311">
        <v>1</v>
      </c>
      <c r="F9" s="312">
        <v>2</v>
      </c>
      <c r="G9" s="311">
        <v>0</v>
      </c>
      <c r="H9" s="313">
        <v>33</v>
      </c>
      <c r="I9" s="311">
        <v>1</v>
      </c>
      <c r="J9" s="314">
        <v>2</v>
      </c>
      <c r="K9" s="311">
        <v>0</v>
      </c>
      <c r="L9" s="315">
        <v>14</v>
      </c>
      <c r="M9" s="311">
        <v>0</v>
      </c>
      <c r="N9" s="315">
        <v>2</v>
      </c>
      <c r="O9" s="311">
        <v>0</v>
      </c>
      <c r="P9" s="315">
        <v>19</v>
      </c>
      <c r="Q9" s="311">
        <v>1</v>
      </c>
      <c r="R9" s="315">
        <v>0</v>
      </c>
      <c r="S9" s="316">
        <v>0</v>
      </c>
      <c r="T9" s="233">
        <f t="shared" si="0"/>
        <v>2</v>
      </c>
      <c r="U9" s="317">
        <f t="shared" si="1"/>
        <v>33</v>
      </c>
      <c r="V9" s="318">
        <f t="shared" si="2"/>
        <v>0</v>
      </c>
      <c r="W9" s="319">
        <f t="shared" si="3"/>
        <v>0</v>
      </c>
      <c r="X9" s="303" t="b">
        <f t="shared" si="4"/>
        <v>1</v>
      </c>
      <c r="Y9" s="305" t="b">
        <f t="shared" si="5"/>
        <v>1</v>
      </c>
      <c r="Z9" s="307" t="b">
        <f t="shared" si="6"/>
        <v>1</v>
      </c>
    </row>
    <row r="10" spans="1:26" s="3" customFormat="1" ht="25.5" x14ac:dyDescent="0.25">
      <c r="A10" s="16">
        <v>5</v>
      </c>
      <c r="B10" s="16" t="s">
        <v>21</v>
      </c>
      <c r="C10" s="309">
        <v>120</v>
      </c>
      <c r="D10" s="310">
        <v>81</v>
      </c>
      <c r="E10" s="311">
        <v>1</v>
      </c>
      <c r="F10" s="312">
        <v>17</v>
      </c>
      <c r="G10" s="311">
        <v>0</v>
      </c>
      <c r="H10" s="313">
        <v>64</v>
      </c>
      <c r="I10" s="311" t="s">
        <v>34</v>
      </c>
      <c r="J10" s="314">
        <v>16</v>
      </c>
      <c r="K10" s="311">
        <v>0</v>
      </c>
      <c r="L10" s="315">
        <v>32</v>
      </c>
      <c r="M10" s="311">
        <v>0</v>
      </c>
      <c r="N10" s="315">
        <v>12</v>
      </c>
      <c r="O10" s="311">
        <v>0</v>
      </c>
      <c r="P10" s="315">
        <v>32</v>
      </c>
      <c r="Q10" s="311" t="s">
        <v>34</v>
      </c>
      <c r="R10" s="315">
        <v>4</v>
      </c>
      <c r="S10" s="316">
        <v>0</v>
      </c>
      <c r="T10" s="233">
        <f t="shared" si="0"/>
        <v>16</v>
      </c>
      <c r="U10" s="317">
        <f t="shared" si="1"/>
        <v>64</v>
      </c>
      <c r="V10" s="318">
        <f t="shared" si="2"/>
        <v>0</v>
      </c>
      <c r="W10" s="319">
        <f t="shared" si="3"/>
        <v>0</v>
      </c>
      <c r="X10" s="303" t="b">
        <f t="shared" si="4"/>
        <v>1</v>
      </c>
      <c r="Y10" s="305" t="b">
        <f t="shared" si="5"/>
        <v>1</v>
      </c>
      <c r="Z10" s="307" t="b">
        <f t="shared" si="6"/>
        <v>1</v>
      </c>
    </row>
    <row r="11" spans="1:26" s="3" customFormat="1" ht="18.75" x14ac:dyDescent="0.25">
      <c r="A11" s="16">
        <v>6</v>
      </c>
      <c r="B11" s="16" t="s">
        <v>22</v>
      </c>
      <c r="C11" s="309">
        <v>53</v>
      </c>
      <c r="D11" s="310">
        <v>38</v>
      </c>
      <c r="E11" s="311">
        <v>1</v>
      </c>
      <c r="F11" s="312">
        <v>8</v>
      </c>
      <c r="G11" s="311">
        <v>0</v>
      </c>
      <c r="H11" s="313">
        <v>32</v>
      </c>
      <c r="I11" s="311">
        <v>1</v>
      </c>
      <c r="J11" s="314">
        <v>7</v>
      </c>
      <c r="K11" s="311">
        <v>0</v>
      </c>
      <c r="L11" s="315">
        <v>19</v>
      </c>
      <c r="M11" s="311">
        <v>1</v>
      </c>
      <c r="N11" s="315">
        <v>3</v>
      </c>
      <c r="O11" s="311">
        <v>0</v>
      </c>
      <c r="P11" s="315">
        <v>13</v>
      </c>
      <c r="Q11" s="311">
        <v>0</v>
      </c>
      <c r="R11" s="315">
        <v>4</v>
      </c>
      <c r="S11" s="316">
        <v>0</v>
      </c>
      <c r="T11" s="233">
        <f t="shared" si="0"/>
        <v>7</v>
      </c>
      <c r="U11" s="317">
        <f t="shared" si="1"/>
        <v>32</v>
      </c>
      <c r="V11" s="318">
        <f t="shared" si="2"/>
        <v>0</v>
      </c>
      <c r="W11" s="319">
        <f t="shared" si="3"/>
        <v>0</v>
      </c>
      <c r="X11" s="303" t="b">
        <f t="shared" si="4"/>
        <v>1</v>
      </c>
      <c r="Y11" s="305" t="b">
        <f t="shared" si="5"/>
        <v>1</v>
      </c>
      <c r="Z11" s="307" t="b">
        <f t="shared" si="6"/>
        <v>1</v>
      </c>
    </row>
    <row r="12" spans="1:26" s="3" customFormat="1" ht="18.75" x14ac:dyDescent="0.25">
      <c r="A12" s="16">
        <v>7</v>
      </c>
      <c r="B12" s="44" t="s">
        <v>23</v>
      </c>
      <c r="C12" s="309">
        <v>44</v>
      </c>
      <c r="D12" s="310">
        <v>22</v>
      </c>
      <c r="E12" s="320">
        <v>0</v>
      </c>
      <c r="F12" s="312">
        <v>8</v>
      </c>
      <c r="G12" s="320">
        <v>0</v>
      </c>
      <c r="H12" s="313">
        <v>18</v>
      </c>
      <c r="I12" s="320">
        <v>0</v>
      </c>
      <c r="J12" s="314">
        <v>7</v>
      </c>
      <c r="K12" s="320">
        <v>0</v>
      </c>
      <c r="L12" s="321">
        <v>13</v>
      </c>
      <c r="M12" s="320">
        <v>0</v>
      </c>
      <c r="N12" s="321">
        <v>6</v>
      </c>
      <c r="O12" s="320">
        <v>0</v>
      </c>
      <c r="P12" s="321">
        <v>5</v>
      </c>
      <c r="Q12" s="320">
        <v>0</v>
      </c>
      <c r="R12" s="321">
        <v>1</v>
      </c>
      <c r="S12" s="322">
        <v>0</v>
      </c>
      <c r="T12" s="233">
        <f t="shared" si="0"/>
        <v>7</v>
      </c>
      <c r="U12" s="317">
        <f t="shared" si="1"/>
        <v>18</v>
      </c>
      <c r="V12" s="318">
        <f t="shared" si="2"/>
        <v>0</v>
      </c>
      <c r="W12" s="323">
        <f t="shared" si="3"/>
        <v>0</v>
      </c>
      <c r="X12" s="303" t="b">
        <f t="shared" si="4"/>
        <v>1</v>
      </c>
      <c r="Y12" s="305" t="b">
        <f t="shared" si="5"/>
        <v>1</v>
      </c>
      <c r="Z12" s="307" t="b">
        <f t="shared" si="6"/>
        <v>1</v>
      </c>
    </row>
    <row r="13" spans="1:26" s="3" customFormat="1" ht="18.75" x14ac:dyDescent="0.25">
      <c r="A13" s="16">
        <v>8</v>
      </c>
      <c r="B13" s="16" t="s">
        <v>24</v>
      </c>
      <c r="C13" s="309">
        <v>70</v>
      </c>
      <c r="D13" s="310">
        <v>54</v>
      </c>
      <c r="E13" s="311">
        <v>1</v>
      </c>
      <c r="F13" s="312">
        <v>1</v>
      </c>
      <c r="G13" s="311">
        <v>0</v>
      </c>
      <c r="H13" s="313">
        <v>48</v>
      </c>
      <c r="I13" s="311">
        <v>1</v>
      </c>
      <c r="J13" s="314">
        <v>1</v>
      </c>
      <c r="K13" s="311">
        <v>0</v>
      </c>
      <c r="L13" s="315">
        <v>16</v>
      </c>
      <c r="M13" s="311">
        <v>1</v>
      </c>
      <c r="N13" s="315">
        <v>0</v>
      </c>
      <c r="O13" s="311">
        <v>0</v>
      </c>
      <c r="P13" s="315">
        <v>32</v>
      </c>
      <c r="Q13" s="311">
        <v>0</v>
      </c>
      <c r="R13" s="315">
        <v>1</v>
      </c>
      <c r="S13" s="316">
        <v>0</v>
      </c>
      <c r="T13" s="233">
        <f t="shared" si="0"/>
        <v>1</v>
      </c>
      <c r="U13" s="317">
        <f t="shared" si="1"/>
        <v>48</v>
      </c>
      <c r="V13" s="318">
        <f t="shared" si="2"/>
        <v>0</v>
      </c>
      <c r="W13" s="323">
        <f t="shared" si="3"/>
        <v>0</v>
      </c>
      <c r="X13" s="303" t="b">
        <f t="shared" si="4"/>
        <v>1</v>
      </c>
      <c r="Y13" s="305" t="b">
        <f t="shared" si="5"/>
        <v>1</v>
      </c>
      <c r="Z13" s="307" t="b">
        <f t="shared" si="6"/>
        <v>1</v>
      </c>
    </row>
    <row r="14" spans="1:26" s="3" customFormat="1" ht="15.75" customHeight="1" x14ac:dyDescent="0.25">
      <c r="A14" s="16">
        <v>9</v>
      </c>
      <c r="B14" s="16" t="s">
        <v>25</v>
      </c>
      <c r="C14" s="309">
        <v>125</v>
      </c>
      <c r="D14" s="310">
        <v>95</v>
      </c>
      <c r="E14" s="311" t="s">
        <v>34</v>
      </c>
      <c r="F14" s="312">
        <v>5</v>
      </c>
      <c r="G14" s="311" t="s">
        <v>35</v>
      </c>
      <c r="H14" s="313">
        <v>78</v>
      </c>
      <c r="I14" s="311" t="s">
        <v>34</v>
      </c>
      <c r="J14" s="314">
        <v>5</v>
      </c>
      <c r="K14" s="311" t="s">
        <v>35</v>
      </c>
      <c r="L14" s="315">
        <v>40</v>
      </c>
      <c r="M14" s="311">
        <v>1</v>
      </c>
      <c r="N14" s="315">
        <v>1</v>
      </c>
      <c r="O14" s="311">
        <v>0</v>
      </c>
      <c r="P14" s="315">
        <v>38</v>
      </c>
      <c r="Q14" s="311">
        <v>0</v>
      </c>
      <c r="R14" s="315">
        <v>4</v>
      </c>
      <c r="S14" s="316">
        <v>0.5</v>
      </c>
      <c r="T14" s="233">
        <f t="shared" si="0"/>
        <v>5</v>
      </c>
      <c r="U14" s="317">
        <f t="shared" si="1"/>
        <v>78</v>
      </c>
      <c r="V14" s="318">
        <f t="shared" si="2"/>
        <v>0</v>
      </c>
      <c r="W14" s="319">
        <f t="shared" si="3"/>
        <v>0</v>
      </c>
      <c r="X14" s="303" t="b">
        <f t="shared" si="4"/>
        <v>1</v>
      </c>
      <c r="Y14" s="305" t="b">
        <f t="shared" si="5"/>
        <v>1</v>
      </c>
      <c r="Z14" s="307" t="b">
        <f t="shared" si="6"/>
        <v>1</v>
      </c>
    </row>
    <row r="15" spans="1:26" s="3" customFormat="1" ht="18.75" x14ac:dyDescent="0.25">
      <c r="A15" s="16">
        <v>10</v>
      </c>
      <c r="B15" s="16" t="s">
        <v>26</v>
      </c>
      <c r="C15" s="309">
        <v>56</v>
      </c>
      <c r="D15" s="310">
        <v>36</v>
      </c>
      <c r="E15" s="311">
        <v>1</v>
      </c>
      <c r="F15" s="312">
        <v>11</v>
      </c>
      <c r="G15" s="311">
        <v>0</v>
      </c>
      <c r="H15" s="313">
        <v>33</v>
      </c>
      <c r="I15" s="311">
        <v>1</v>
      </c>
      <c r="J15" s="314">
        <v>11</v>
      </c>
      <c r="K15" s="311">
        <v>0</v>
      </c>
      <c r="L15" s="315">
        <v>21</v>
      </c>
      <c r="M15" s="311">
        <v>1</v>
      </c>
      <c r="N15" s="315">
        <v>7</v>
      </c>
      <c r="O15" s="311">
        <v>0</v>
      </c>
      <c r="P15" s="315">
        <v>12</v>
      </c>
      <c r="Q15" s="311">
        <v>0</v>
      </c>
      <c r="R15" s="315">
        <v>4</v>
      </c>
      <c r="S15" s="316">
        <v>0</v>
      </c>
      <c r="T15" s="233">
        <f t="shared" si="0"/>
        <v>11</v>
      </c>
      <c r="U15" s="317">
        <f t="shared" si="1"/>
        <v>33</v>
      </c>
      <c r="V15" s="318">
        <f t="shared" si="2"/>
        <v>0</v>
      </c>
      <c r="W15" s="319">
        <f t="shared" si="3"/>
        <v>0</v>
      </c>
      <c r="X15" s="303" t="b">
        <f t="shared" si="4"/>
        <v>1</v>
      </c>
      <c r="Y15" s="305" t="b">
        <f t="shared" si="5"/>
        <v>1</v>
      </c>
      <c r="Z15" s="307" t="b">
        <f t="shared" si="6"/>
        <v>1</v>
      </c>
    </row>
    <row r="16" spans="1:26" s="3" customFormat="1" ht="18.75" customHeight="1" x14ac:dyDescent="0.25">
      <c r="A16" s="16">
        <v>11</v>
      </c>
      <c r="B16" s="16" t="s">
        <v>27</v>
      </c>
      <c r="C16" s="309">
        <v>289</v>
      </c>
      <c r="D16" s="310">
        <v>201</v>
      </c>
      <c r="E16" s="311" t="s">
        <v>149</v>
      </c>
      <c r="F16" s="312">
        <v>19</v>
      </c>
      <c r="G16" s="311">
        <v>0</v>
      </c>
      <c r="H16" s="313">
        <v>166</v>
      </c>
      <c r="I16" s="311" t="s">
        <v>149</v>
      </c>
      <c r="J16" s="314">
        <v>19</v>
      </c>
      <c r="K16" s="311">
        <v>0</v>
      </c>
      <c r="L16" s="315">
        <v>65</v>
      </c>
      <c r="M16" s="311" t="s">
        <v>146</v>
      </c>
      <c r="N16" s="315">
        <v>10</v>
      </c>
      <c r="O16" s="311">
        <v>0</v>
      </c>
      <c r="P16" s="315">
        <v>101</v>
      </c>
      <c r="Q16" s="311" t="s">
        <v>147</v>
      </c>
      <c r="R16" s="315">
        <v>9</v>
      </c>
      <c r="S16" s="316">
        <v>0</v>
      </c>
      <c r="T16" s="233">
        <f t="shared" si="0"/>
        <v>19</v>
      </c>
      <c r="U16" s="317">
        <f t="shared" si="1"/>
        <v>166</v>
      </c>
      <c r="V16" s="318">
        <f t="shared" si="2"/>
        <v>0</v>
      </c>
      <c r="W16" s="319">
        <f t="shared" si="3"/>
        <v>0</v>
      </c>
      <c r="X16" s="303" t="b">
        <f t="shared" si="4"/>
        <v>1</v>
      </c>
      <c r="Y16" s="305" t="b">
        <f t="shared" si="5"/>
        <v>1</v>
      </c>
      <c r="Z16" s="307" t="b">
        <f t="shared" si="6"/>
        <v>1</v>
      </c>
    </row>
    <row r="17" spans="1:26" s="3" customFormat="1" ht="18.75" x14ac:dyDescent="0.25">
      <c r="A17" s="16">
        <v>12</v>
      </c>
      <c r="B17" s="16" t="s">
        <v>28</v>
      </c>
      <c r="C17" s="309">
        <v>47</v>
      </c>
      <c r="D17" s="310">
        <v>34</v>
      </c>
      <c r="E17" s="311">
        <v>0.5</v>
      </c>
      <c r="F17" s="312">
        <v>4</v>
      </c>
      <c r="G17" s="311">
        <v>0.5</v>
      </c>
      <c r="H17" s="313">
        <v>31</v>
      </c>
      <c r="I17" s="311">
        <v>0</v>
      </c>
      <c r="J17" s="314">
        <v>2</v>
      </c>
      <c r="K17" s="311">
        <v>0.5</v>
      </c>
      <c r="L17" s="315">
        <v>17</v>
      </c>
      <c r="M17" s="311">
        <v>0</v>
      </c>
      <c r="N17" s="315">
        <v>2</v>
      </c>
      <c r="O17" s="311">
        <v>0.5</v>
      </c>
      <c r="P17" s="315">
        <v>14</v>
      </c>
      <c r="Q17" s="311">
        <v>0</v>
      </c>
      <c r="R17" s="315">
        <v>0</v>
      </c>
      <c r="S17" s="316">
        <v>0</v>
      </c>
      <c r="T17" s="233">
        <f t="shared" si="0"/>
        <v>2</v>
      </c>
      <c r="U17" s="317">
        <f t="shared" si="1"/>
        <v>31</v>
      </c>
      <c r="V17" s="318">
        <f t="shared" si="2"/>
        <v>0</v>
      </c>
      <c r="W17" s="319">
        <f t="shared" si="3"/>
        <v>0</v>
      </c>
      <c r="X17" s="303" t="b">
        <f t="shared" si="4"/>
        <v>1</v>
      </c>
      <c r="Y17" s="305" t="b">
        <f t="shared" si="5"/>
        <v>1</v>
      </c>
      <c r="Z17" s="307" t="b">
        <f t="shared" si="6"/>
        <v>1</v>
      </c>
    </row>
    <row r="18" spans="1:26" s="3" customFormat="1" ht="18.75" x14ac:dyDescent="0.25">
      <c r="A18" s="16">
        <v>13</v>
      </c>
      <c r="B18" s="16" t="s">
        <v>29</v>
      </c>
      <c r="C18" s="309">
        <v>32</v>
      </c>
      <c r="D18" s="310">
        <v>23</v>
      </c>
      <c r="E18" s="311">
        <v>0</v>
      </c>
      <c r="F18" s="312">
        <v>2</v>
      </c>
      <c r="G18" s="311">
        <v>0</v>
      </c>
      <c r="H18" s="313">
        <v>18</v>
      </c>
      <c r="I18" s="311">
        <v>0</v>
      </c>
      <c r="J18" s="314">
        <v>0</v>
      </c>
      <c r="K18" s="311">
        <v>0</v>
      </c>
      <c r="L18" s="315">
        <v>8</v>
      </c>
      <c r="M18" s="311">
        <v>0</v>
      </c>
      <c r="N18" s="315">
        <v>0</v>
      </c>
      <c r="O18" s="311">
        <v>0</v>
      </c>
      <c r="P18" s="315">
        <v>10</v>
      </c>
      <c r="Q18" s="311">
        <v>0</v>
      </c>
      <c r="R18" s="315">
        <v>0</v>
      </c>
      <c r="S18" s="316">
        <v>0</v>
      </c>
      <c r="T18" s="233">
        <f t="shared" si="0"/>
        <v>0</v>
      </c>
      <c r="U18" s="317">
        <f t="shared" si="1"/>
        <v>18</v>
      </c>
      <c r="V18" s="318">
        <f t="shared" si="2"/>
        <v>0</v>
      </c>
      <c r="W18" s="319">
        <f t="shared" si="3"/>
        <v>0</v>
      </c>
      <c r="X18" s="303" t="b">
        <f t="shared" si="4"/>
        <v>1</v>
      </c>
      <c r="Y18" s="305" t="b">
        <f t="shared" si="5"/>
        <v>1</v>
      </c>
      <c r="Z18" s="307" t="b">
        <f t="shared" si="6"/>
        <v>1</v>
      </c>
    </row>
    <row r="19" spans="1:26" s="3" customFormat="1" ht="18.75" x14ac:dyDescent="0.25">
      <c r="A19" s="44">
        <v>14</v>
      </c>
      <c r="B19" s="44" t="s">
        <v>30</v>
      </c>
      <c r="C19" s="309">
        <v>248</v>
      </c>
      <c r="D19" s="310">
        <v>196</v>
      </c>
      <c r="E19" s="320">
        <v>0.7</v>
      </c>
      <c r="F19" s="312">
        <v>41</v>
      </c>
      <c r="G19" s="320">
        <v>0.2</v>
      </c>
      <c r="H19" s="313">
        <v>187</v>
      </c>
      <c r="I19" s="320">
        <v>0.7</v>
      </c>
      <c r="J19" s="324">
        <v>40</v>
      </c>
      <c r="K19" s="320">
        <v>0.2</v>
      </c>
      <c r="L19" s="321">
        <v>97</v>
      </c>
      <c r="M19" s="320">
        <v>0.5</v>
      </c>
      <c r="N19" s="321">
        <v>29</v>
      </c>
      <c r="O19" s="320">
        <v>0.1</v>
      </c>
      <c r="P19" s="321">
        <v>90</v>
      </c>
      <c r="Q19" s="320">
        <v>0.2</v>
      </c>
      <c r="R19" s="321">
        <v>11</v>
      </c>
      <c r="S19" s="322">
        <v>0.1</v>
      </c>
      <c r="T19" s="302">
        <f t="shared" si="0"/>
        <v>40</v>
      </c>
      <c r="U19" s="317">
        <f t="shared" si="1"/>
        <v>187</v>
      </c>
      <c r="V19" s="318">
        <f t="shared" si="2"/>
        <v>0</v>
      </c>
      <c r="W19" s="323">
        <f t="shared" si="3"/>
        <v>0</v>
      </c>
      <c r="X19" s="303" t="b">
        <f t="shared" si="4"/>
        <v>1</v>
      </c>
      <c r="Y19" s="305" t="b">
        <f t="shared" si="5"/>
        <v>1</v>
      </c>
      <c r="Z19" s="307" t="b">
        <f t="shared" si="6"/>
        <v>1</v>
      </c>
    </row>
    <row r="20" spans="1:26" s="3" customFormat="1" ht="18.75" x14ac:dyDescent="0.25">
      <c r="A20" s="16">
        <v>15</v>
      </c>
      <c r="B20" s="16" t="s">
        <v>31</v>
      </c>
      <c r="C20" s="309">
        <v>0</v>
      </c>
      <c r="D20" s="310">
        <v>0</v>
      </c>
      <c r="E20" s="311">
        <v>0</v>
      </c>
      <c r="F20" s="312">
        <v>0</v>
      </c>
      <c r="G20" s="311">
        <v>0</v>
      </c>
      <c r="H20" s="313">
        <v>0</v>
      </c>
      <c r="I20" s="311">
        <v>0</v>
      </c>
      <c r="J20" s="314">
        <v>0</v>
      </c>
      <c r="K20" s="311">
        <v>0</v>
      </c>
      <c r="L20" s="315">
        <v>0</v>
      </c>
      <c r="M20" s="311">
        <v>0</v>
      </c>
      <c r="N20" s="315">
        <v>0</v>
      </c>
      <c r="O20" s="311">
        <v>0</v>
      </c>
      <c r="P20" s="315">
        <v>0</v>
      </c>
      <c r="Q20" s="311">
        <v>0</v>
      </c>
      <c r="R20" s="315">
        <v>0</v>
      </c>
      <c r="S20" s="316">
        <v>0</v>
      </c>
      <c r="T20" s="233">
        <f t="shared" si="0"/>
        <v>0</v>
      </c>
      <c r="U20" s="317">
        <f t="shared" si="1"/>
        <v>0</v>
      </c>
      <c r="V20" s="318">
        <f t="shared" si="2"/>
        <v>0</v>
      </c>
      <c r="W20" s="319">
        <f t="shared" si="3"/>
        <v>0</v>
      </c>
      <c r="X20" s="303" t="b">
        <f t="shared" si="4"/>
        <v>1</v>
      </c>
      <c r="Y20" s="305" t="b">
        <f t="shared" si="5"/>
        <v>1</v>
      </c>
      <c r="Z20" s="307" t="b">
        <f t="shared" si="6"/>
        <v>1</v>
      </c>
    </row>
    <row r="21" spans="1:26" s="3" customFormat="1" ht="18.75" x14ac:dyDescent="0.25">
      <c r="A21" s="16">
        <v>16</v>
      </c>
      <c r="B21" s="16" t="s">
        <v>32</v>
      </c>
      <c r="C21" s="309">
        <v>25</v>
      </c>
      <c r="D21" s="310">
        <v>16</v>
      </c>
      <c r="E21" s="311">
        <v>0</v>
      </c>
      <c r="F21" s="312">
        <v>0</v>
      </c>
      <c r="G21" s="311">
        <v>0</v>
      </c>
      <c r="H21" s="313">
        <v>15</v>
      </c>
      <c r="I21" s="311">
        <v>0</v>
      </c>
      <c r="J21" s="314">
        <v>0</v>
      </c>
      <c r="K21" s="311">
        <v>0</v>
      </c>
      <c r="L21" s="315">
        <v>5</v>
      </c>
      <c r="M21" s="311">
        <v>0</v>
      </c>
      <c r="N21" s="315">
        <v>0</v>
      </c>
      <c r="O21" s="311">
        <v>0</v>
      </c>
      <c r="P21" s="315">
        <v>10</v>
      </c>
      <c r="Q21" s="311">
        <v>0</v>
      </c>
      <c r="R21" s="315">
        <v>0</v>
      </c>
      <c r="S21" s="316">
        <v>0</v>
      </c>
      <c r="T21" s="233">
        <f t="shared" si="0"/>
        <v>0</v>
      </c>
      <c r="U21" s="317">
        <f t="shared" si="1"/>
        <v>15</v>
      </c>
      <c r="V21" s="318">
        <f t="shared" si="2"/>
        <v>0</v>
      </c>
      <c r="W21" s="319">
        <f t="shared" si="3"/>
        <v>0</v>
      </c>
      <c r="X21" s="303" t="b">
        <f t="shared" si="4"/>
        <v>1</v>
      </c>
      <c r="Y21" s="305" t="b">
        <f t="shared" si="5"/>
        <v>1</v>
      </c>
      <c r="Z21" s="307" t="b">
        <f t="shared" si="6"/>
        <v>1</v>
      </c>
    </row>
    <row r="22" spans="1:26" s="3" customFormat="1" ht="18" customHeight="1" thickBot="1" x14ac:dyDescent="0.3">
      <c r="A22" s="16">
        <v>17</v>
      </c>
      <c r="B22" s="16" t="s">
        <v>33</v>
      </c>
      <c r="C22" s="309">
        <v>48</v>
      </c>
      <c r="D22" s="310">
        <v>28</v>
      </c>
      <c r="E22" s="311">
        <v>1</v>
      </c>
      <c r="F22" s="312">
        <v>7</v>
      </c>
      <c r="G22" s="311">
        <v>0</v>
      </c>
      <c r="H22" s="313">
        <v>23</v>
      </c>
      <c r="I22" s="311">
        <v>1</v>
      </c>
      <c r="J22" s="314">
        <v>6</v>
      </c>
      <c r="K22" s="311">
        <v>0</v>
      </c>
      <c r="L22" s="315">
        <v>9</v>
      </c>
      <c r="M22" s="311">
        <v>0.5</v>
      </c>
      <c r="N22" s="315">
        <v>4</v>
      </c>
      <c r="O22" s="311">
        <v>0</v>
      </c>
      <c r="P22" s="315">
        <v>14</v>
      </c>
      <c r="Q22" s="311">
        <v>0.5</v>
      </c>
      <c r="R22" s="315">
        <v>2</v>
      </c>
      <c r="S22" s="316">
        <v>0</v>
      </c>
      <c r="T22" s="301">
        <f t="shared" si="0"/>
        <v>6</v>
      </c>
      <c r="U22" s="325">
        <f t="shared" si="1"/>
        <v>23</v>
      </c>
      <c r="V22" s="326">
        <f t="shared" si="2"/>
        <v>0</v>
      </c>
      <c r="W22" s="327">
        <f t="shared" si="3"/>
        <v>0</v>
      </c>
      <c r="X22" s="304" t="b">
        <f t="shared" si="4"/>
        <v>1</v>
      </c>
      <c r="Y22" s="306" t="b">
        <f t="shared" si="5"/>
        <v>1</v>
      </c>
      <c r="Z22" s="308" t="b">
        <f t="shared" si="6"/>
        <v>1</v>
      </c>
    </row>
    <row r="23" spans="1:26" ht="18.75" x14ac:dyDescent="0.3">
      <c r="A23" s="3"/>
      <c r="B23" s="66"/>
      <c r="C23" s="65" t="s">
        <v>135</v>
      </c>
      <c r="D23" s="66"/>
      <c r="E23" s="139"/>
      <c r="F23" s="3"/>
      <c r="G23" s="3"/>
      <c r="H23" s="3"/>
      <c r="I23" s="3"/>
      <c r="J23" s="3"/>
      <c r="K23" s="3"/>
      <c r="L23" s="3"/>
      <c r="M23" s="3"/>
      <c r="N23" s="4"/>
      <c r="O23" s="3"/>
      <c r="P23" s="4"/>
      <c r="Q23" s="3"/>
      <c r="R23" s="4"/>
      <c r="S23" s="3"/>
      <c r="T23" s="272"/>
      <c r="U23" s="87"/>
      <c r="V23" s="88"/>
      <c r="W23" s="87"/>
      <c r="X23" s="73"/>
    </row>
    <row r="24" spans="1:26" x14ac:dyDescent="0.25">
      <c r="T24" s="100"/>
      <c r="U24" s="73"/>
      <c r="V24" s="89"/>
      <c r="W24" s="73"/>
      <c r="X24" s="73"/>
    </row>
    <row r="25" spans="1:26" x14ac:dyDescent="0.25">
      <c r="T25" s="100"/>
      <c r="U25" s="73"/>
      <c r="V25" s="89"/>
      <c r="W25" s="73"/>
      <c r="X25" s="73"/>
    </row>
    <row r="26" spans="1:26" x14ac:dyDescent="0.25">
      <c r="T26" s="100"/>
      <c r="U26" s="73"/>
      <c r="V26" s="89"/>
      <c r="W26" s="73"/>
      <c r="X26" s="73"/>
    </row>
    <row r="27" spans="1:26" x14ac:dyDescent="0.25">
      <c r="M27" s="1"/>
      <c r="N27"/>
      <c r="O27" s="1"/>
      <c r="P27"/>
      <c r="Q27" s="1"/>
      <c r="R27"/>
      <c r="S27" s="100"/>
      <c r="T27" s="73"/>
      <c r="U27" s="89"/>
      <c r="V27" s="73"/>
      <c r="W27" s="73"/>
    </row>
    <row r="28" spans="1:26" x14ac:dyDescent="0.25">
      <c r="M28" s="1"/>
      <c r="N28"/>
      <c r="O28" s="1"/>
      <c r="P28"/>
      <c r="Q28" s="1"/>
      <c r="R28"/>
      <c r="S28" s="1"/>
      <c r="T28"/>
      <c r="U28" s="2"/>
      <c r="V28"/>
    </row>
    <row r="29" spans="1:26" x14ac:dyDescent="0.25">
      <c r="M29" s="1"/>
      <c r="N29"/>
      <c r="O29" s="1"/>
      <c r="P29"/>
      <c r="Q29" s="1"/>
      <c r="R29"/>
      <c r="S29" s="1"/>
      <c r="T29"/>
      <c r="U29" s="2"/>
      <c r="V29"/>
    </row>
  </sheetData>
  <mergeCells count="18">
    <mergeCell ref="V3:W3"/>
    <mergeCell ref="T3:U3"/>
    <mergeCell ref="X3:Z3"/>
    <mergeCell ref="A1:R1"/>
    <mergeCell ref="C2:C5"/>
    <mergeCell ref="B2:B5"/>
    <mergeCell ref="A2:A5"/>
    <mergeCell ref="D2:G2"/>
    <mergeCell ref="D3:E3"/>
    <mergeCell ref="F3:G3"/>
    <mergeCell ref="H3:I3"/>
    <mergeCell ref="J3:K3"/>
    <mergeCell ref="N4:O4"/>
    <mergeCell ref="L4:M4"/>
    <mergeCell ref="P4:Q4"/>
    <mergeCell ref="R4:S4"/>
    <mergeCell ref="L3:S3"/>
    <mergeCell ref="H2:S2"/>
  </mergeCells>
  <pageMargins left="0.25" right="0.25" top="0.75" bottom="0.75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9F76-4B75-455B-B1B7-02E22D12754D}">
  <dimension ref="A1:N29"/>
  <sheetViews>
    <sheetView workbookViewId="0">
      <selection activeCell="C25" sqref="C25"/>
    </sheetView>
  </sheetViews>
  <sheetFormatPr defaultRowHeight="15" x14ac:dyDescent="0.25"/>
  <cols>
    <col min="1" max="1" width="10.140625" style="36" bestFit="1" customWidth="1"/>
    <col min="2" max="2" width="75.28515625" style="36" customWidth="1"/>
    <col min="3" max="8" width="10.140625" style="36" bestFit="1" customWidth="1"/>
    <col min="9" max="9" width="11.140625" style="36" customWidth="1"/>
    <col min="10" max="16384" width="9.140625" style="36"/>
  </cols>
  <sheetData>
    <row r="1" spans="1:14" x14ac:dyDescent="0.25">
      <c r="A1" s="174" t="s">
        <v>81</v>
      </c>
      <c r="B1" s="174"/>
      <c r="C1" s="174"/>
      <c r="D1" s="174"/>
      <c r="E1" s="174"/>
      <c r="F1" s="174"/>
      <c r="G1" s="174"/>
      <c r="H1" s="174"/>
      <c r="I1" s="220"/>
      <c r="J1" s="220"/>
      <c r="K1" s="220"/>
      <c r="L1" s="220"/>
      <c r="M1" s="220"/>
    </row>
    <row r="2" spans="1:14" s="37" customFormat="1" ht="12" x14ac:dyDescent="0.2">
      <c r="A2" s="175" t="s">
        <v>82</v>
      </c>
      <c r="B2" s="175"/>
      <c r="C2" s="175"/>
      <c r="D2" s="175"/>
      <c r="E2" s="175"/>
      <c r="F2" s="175"/>
      <c r="G2" s="175"/>
      <c r="H2" s="175"/>
      <c r="I2" s="221"/>
      <c r="J2" s="221"/>
      <c r="K2" s="221"/>
      <c r="L2" s="221"/>
      <c r="M2" s="221"/>
    </row>
    <row r="3" spans="1:14" s="37" customFormat="1" ht="12" customHeight="1" x14ac:dyDescent="0.2">
      <c r="A3" s="179" t="s">
        <v>0</v>
      </c>
      <c r="B3" s="176"/>
      <c r="C3" s="177" t="s">
        <v>83</v>
      </c>
      <c r="D3" s="176" t="s">
        <v>84</v>
      </c>
      <c r="E3" s="176"/>
      <c r="F3" s="176"/>
      <c r="G3" s="178" t="s">
        <v>85</v>
      </c>
      <c r="H3" s="177" t="s">
        <v>86</v>
      </c>
      <c r="I3" s="221"/>
      <c r="J3" s="221"/>
      <c r="K3" s="221"/>
      <c r="L3" s="221"/>
      <c r="M3" s="221"/>
    </row>
    <row r="4" spans="1:14" s="37" customFormat="1" ht="12" x14ac:dyDescent="0.2">
      <c r="A4" s="179"/>
      <c r="B4" s="176"/>
      <c r="C4" s="177"/>
      <c r="D4" s="222" t="s">
        <v>47</v>
      </c>
      <c r="E4" s="222" t="s">
        <v>48</v>
      </c>
      <c r="F4" s="222" t="s">
        <v>87</v>
      </c>
      <c r="G4" s="178"/>
      <c r="H4" s="177"/>
      <c r="I4" s="221"/>
      <c r="J4" s="221"/>
      <c r="K4" s="221"/>
      <c r="L4" s="221"/>
      <c r="M4" s="221"/>
    </row>
    <row r="5" spans="1:14" x14ac:dyDescent="0.25">
      <c r="A5" s="223" t="s">
        <v>101</v>
      </c>
      <c r="B5" s="223" t="s">
        <v>88</v>
      </c>
      <c r="C5" s="219">
        <v>15</v>
      </c>
      <c r="D5" s="219">
        <v>1</v>
      </c>
      <c r="E5" s="219">
        <v>4</v>
      </c>
      <c r="F5" s="219">
        <v>10</v>
      </c>
      <c r="G5" s="219">
        <v>0</v>
      </c>
      <c r="H5" s="219">
        <v>0</v>
      </c>
      <c r="I5" s="220"/>
      <c r="J5" s="220"/>
      <c r="K5" s="220"/>
      <c r="L5" s="220"/>
      <c r="M5" s="220"/>
    </row>
    <row r="6" spans="1:14" x14ac:dyDescent="0.25">
      <c r="A6" s="223" t="s">
        <v>102</v>
      </c>
      <c r="B6" s="223" t="s">
        <v>89</v>
      </c>
      <c r="C6" s="219">
        <v>0</v>
      </c>
      <c r="D6" s="219">
        <v>0</v>
      </c>
      <c r="E6" s="219">
        <v>0</v>
      </c>
      <c r="F6" s="219">
        <v>0</v>
      </c>
      <c r="G6" s="219">
        <v>0</v>
      </c>
      <c r="H6" s="219">
        <v>0</v>
      </c>
      <c r="I6" s="220"/>
      <c r="J6" s="220"/>
      <c r="K6" s="220"/>
      <c r="L6" s="220"/>
      <c r="M6" s="220"/>
    </row>
    <row r="7" spans="1:14" ht="18.75" x14ac:dyDescent="0.3">
      <c r="A7" s="223" t="s">
        <v>103</v>
      </c>
      <c r="B7" s="223" t="s">
        <v>90</v>
      </c>
      <c r="C7" s="219">
        <v>0</v>
      </c>
      <c r="D7" s="219">
        <v>0</v>
      </c>
      <c r="E7" s="219">
        <v>0</v>
      </c>
      <c r="F7" s="219">
        <v>0</v>
      </c>
      <c r="G7" s="219">
        <v>0</v>
      </c>
      <c r="H7" s="219">
        <v>0</v>
      </c>
      <c r="I7" s="232"/>
      <c r="J7" s="230"/>
      <c r="K7" s="231"/>
      <c r="L7" s="261" t="s">
        <v>137</v>
      </c>
      <c r="M7" s="231"/>
      <c r="N7" s="68"/>
    </row>
    <row r="8" spans="1:14" x14ac:dyDescent="0.25">
      <c r="A8" s="223" t="s">
        <v>104</v>
      </c>
      <c r="B8" s="223" t="s">
        <v>91</v>
      </c>
      <c r="C8" s="219">
        <v>0</v>
      </c>
      <c r="D8" s="219">
        <v>0</v>
      </c>
      <c r="E8" s="219">
        <v>0</v>
      </c>
      <c r="F8" s="219">
        <v>0</v>
      </c>
      <c r="G8" s="219">
        <v>0</v>
      </c>
      <c r="H8" s="219">
        <v>0</v>
      </c>
      <c r="I8" s="220"/>
      <c r="J8" s="220"/>
      <c r="K8" s="220"/>
      <c r="L8" s="220"/>
      <c r="M8" s="220"/>
    </row>
    <row r="9" spans="1:14" x14ac:dyDescent="0.25">
      <c r="A9" s="223" t="s">
        <v>105</v>
      </c>
      <c r="B9" s="223" t="s">
        <v>92</v>
      </c>
      <c r="C9" s="219">
        <v>0</v>
      </c>
      <c r="D9" s="219">
        <v>0</v>
      </c>
      <c r="E9" s="219">
        <v>0</v>
      </c>
      <c r="F9" s="219">
        <v>0</v>
      </c>
      <c r="G9" s="219">
        <v>0</v>
      </c>
      <c r="H9" s="219">
        <v>0</v>
      </c>
      <c r="I9" s="220"/>
      <c r="J9" s="220"/>
      <c r="K9" s="220"/>
      <c r="L9" s="220"/>
      <c r="M9" s="220"/>
    </row>
    <row r="10" spans="1:14" x14ac:dyDescent="0.25">
      <c r="A10" s="223" t="s">
        <v>106</v>
      </c>
      <c r="B10" s="223" t="s">
        <v>93</v>
      </c>
      <c r="C10" s="219">
        <v>0</v>
      </c>
      <c r="D10" s="219">
        <v>0</v>
      </c>
      <c r="E10" s="219">
        <v>0</v>
      </c>
      <c r="F10" s="219">
        <v>0</v>
      </c>
      <c r="G10" s="219">
        <v>0</v>
      </c>
      <c r="H10" s="219">
        <v>0</v>
      </c>
      <c r="I10" s="220"/>
      <c r="J10" s="220"/>
      <c r="K10" s="220"/>
      <c r="L10" s="220"/>
      <c r="M10" s="220"/>
    </row>
    <row r="11" spans="1:14" ht="30.75" customHeight="1" x14ac:dyDescent="0.25">
      <c r="A11" s="223" t="s">
        <v>107</v>
      </c>
      <c r="B11" s="224" t="s">
        <v>94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220"/>
      <c r="J11" s="220"/>
      <c r="K11" s="220"/>
      <c r="L11" s="220"/>
      <c r="M11" s="220"/>
    </row>
    <row r="12" spans="1:14" x14ac:dyDescent="0.25">
      <c r="A12" s="226" t="s">
        <v>108</v>
      </c>
      <c r="B12" s="226" t="s">
        <v>95</v>
      </c>
      <c r="C12" s="219">
        <v>0</v>
      </c>
      <c r="D12" s="219">
        <v>0</v>
      </c>
      <c r="E12" s="219">
        <v>0</v>
      </c>
      <c r="F12" s="219">
        <v>0</v>
      </c>
      <c r="G12" s="219">
        <v>0</v>
      </c>
      <c r="H12" s="219">
        <v>0</v>
      </c>
      <c r="I12" s="220"/>
      <c r="J12" s="220"/>
      <c r="K12" s="220"/>
      <c r="L12" s="220"/>
      <c r="M12" s="220"/>
    </row>
    <row r="13" spans="1:14" x14ac:dyDescent="0.25">
      <c r="A13" s="223" t="s">
        <v>109</v>
      </c>
      <c r="B13" s="223" t="s">
        <v>96</v>
      </c>
      <c r="C13" s="219">
        <v>0</v>
      </c>
      <c r="D13" s="219">
        <v>0</v>
      </c>
      <c r="E13" s="219">
        <v>0</v>
      </c>
      <c r="F13" s="219">
        <v>0</v>
      </c>
      <c r="G13" s="219">
        <v>0</v>
      </c>
      <c r="H13" s="219">
        <v>0</v>
      </c>
      <c r="I13" s="220"/>
      <c r="J13" s="220"/>
      <c r="K13" s="220"/>
      <c r="L13" s="220"/>
      <c r="M13" s="220"/>
    </row>
    <row r="14" spans="1:14" x14ac:dyDescent="0.25">
      <c r="A14" s="223" t="s">
        <v>110</v>
      </c>
      <c r="B14" s="223" t="s">
        <v>97</v>
      </c>
      <c r="C14" s="219">
        <v>0</v>
      </c>
      <c r="D14" s="219">
        <v>0</v>
      </c>
      <c r="E14" s="219">
        <v>0</v>
      </c>
      <c r="F14" s="219">
        <v>0</v>
      </c>
      <c r="G14" s="219">
        <v>0</v>
      </c>
      <c r="H14" s="219">
        <v>0</v>
      </c>
      <c r="I14" s="220"/>
      <c r="J14" s="220"/>
      <c r="K14" s="220"/>
      <c r="L14" s="220"/>
      <c r="M14" s="220"/>
    </row>
    <row r="15" spans="1:14" x14ac:dyDescent="0.25">
      <c r="A15" s="227" t="s">
        <v>111</v>
      </c>
      <c r="B15" s="227" t="s">
        <v>98</v>
      </c>
      <c r="C15" s="219">
        <v>15</v>
      </c>
      <c r="D15" s="219">
        <v>1</v>
      </c>
      <c r="E15" s="219">
        <v>4</v>
      </c>
      <c r="F15" s="219">
        <v>10</v>
      </c>
      <c r="G15" s="219">
        <v>0</v>
      </c>
      <c r="H15" s="219">
        <v>0</v>
      </c>
      <c r="I15" s="220"/>
      <c r="J15" s="220"/>
      <c r="K15" s="220"/>
      <c r="L15" s="220"/>
      <c r="M15" s="220"/>
    </row>
    <row r="16" spans="1:14" x14ac:dyDescent="0.25">
      <c r="A16" s="223" t="s">
        <v>112</v>
      </c>
      <c r="B16" s="223" t="s">
        <v>95</v>
      </c>
      <c r="C16" s="219">
        <v>1</v>
      </c>
      <c r="D16" s="219">
        <v>0</v>
      </c>
      <c r="E16" s="219">
        <v>0</v>
      </c>
      <c r="F16" s="219">
        <v>1</v>
      </c>
      <c r="G16" s="219">
        <v>0</v>
      </c>
      <c r="H16" s="219">
        <v>0</v>
      </c>
      <c r="I16" s="220"/>
      <c r="J16" s="220"/>
      <c r="K16" s="220"/>
      <c r="L16" s="220"/>
      <c r="M16" s="220"/>
    </row>
    <row r="17" spans="1:13" x14ac:dyDescent="0.25">
      <c r="A17" s="223" t="s">
        <v>113</v>
      </c>
      <c r="B17" s="223" t="s">
        <v>96</v>
      </c>
      <c r="C17" s="219">
        <v>4</v>
      </c>
      <c r="D17" s="219">
        <v>0</v>
      </c>
      <c r="E17" s="219">
        <v>1</v>
      </c>
      <c r="F17" s="219">
        <v>3</v>
      </c>
      <c r="G17" s="219">
        <v>0</v>
      </c>
      <c r="H17" s="219">
        <v>0</v>
      </c>
      <c r="I17" s="220"/>
      <c r="J17" s="220"/>
      <c r="K17" s="220"/>
      <c r="L17" s="220"/>
      <c r="M17" s="220"/>
    </row>
    <row r="18" spans="1:13" x14ac:dyDescent="0.25">
      <c r="A18" s="223" t="s">
        <v>114</v>
      </c>
      <c r="B18" s="223" t="s">
        <v>97</v>
      </c>
      <c r="C18" s="219">
        <v>5</v>
      </c>
      <c r="D18" s="219">
        <v>0</v>
      </c>
      <c r="E18" s="219">
        <v>2</v>
      </c>
      <c r="F18" s="219">
        <v>3</v>
      </c>
      <c r="G18" s="219">
        <v>0</v>
      </c>
      <c r="H18" s="219">
        <v>0</v>
      </c>
      <c r="I18" s="220"/>
      <c r="J18" s="220"/>
      <c r="K18" s="220"/>
      <c r="L18" s="220"/>
      <c r="M18" s="220"/>
    </row>
    <row r="19" spans="1:13" x14ac:dyDescent="0.25">
      <c r="A19" s="223" t="s">
        <v>115</v>
      </c>
      <c r="B19" s="223" t="s">
        <v>99</v>
      </c>
      <c r="C19" s="219">
        <v>5</v>
      </c>
      <c r="D19" s="219">
        <v>1</v>
      </c>
      <c r="E19" s="219">
        <v>1</v>
      </c>
      <c r="F19" s="219">
        <v>3</v>
      </c>
      <c r="G19" s="219">
        <v>0</v>
      </c>
      <c r="H19" s="219">
        <v>0</v>
      </c>
      <c r="I19" s="220"/>
      <c r="J19" s="220"/>
      <c r="K19" s="220"/>
      <c r="L19" s="220"/>
      <c r="M19" s="220"/>
    </row>
    <row r="20" spans="1:13" x14ac:dyDescent="0.25">
      <c r="A20" s="229" t="s">
        <v>116</v>
      </c>
      <c r="B20" s="229" t="s">
        <v>100</v>
      </c>
      <c r="C20" s="219">
        <v>9</v>
      </c>
      <c r="D20" s="219">
        <v>1</v>
      </c>
      <c r="E20" s="219">
        <v>4</v>
      </c>
      <c r="F20" s="219">
        <v>4</v>
      </c>
      <c r="G20" s="219">
        <v>0</v>
      </c>
      <c r="H20" s="219">
        <v>0</v>
      </c>
      <c r="I20" s="220"/>
      <c r="J20" s="220"/>
      <c r="K20" s="220"/>
      <c r="L20" s="220"/>
      <c r="M20" s="220"/>
    </row>
    <row r="21" spans="1:13" x14ac:dyDescent="0.25">
      <c r="A21" s="223" t="s">
        <v>117</v>
      </c>
      <c r="B21" s="223" t="s">
        <v>95</v>
      </c>
      <c r="C21" s="219">
        <v>1</v>
      </c>
      <c r="D21" s="219">
        <v>0</v>
      </c>
      <c r="E21" s="219">
        <v>1</v>
      </c>
      <c r="F21" s="219">
        <v>0</v>
      </c>
      <c r="G21" s="219">
        <v>0</v>
      </c>
      <c r="H21" s="219">
        <v>0</v>
      </c>
      <c r="I21" s="220"/>
      <c r="J21" s="220"/>
      <c r="K21" s="220"/>
      <c r="L21" s="220"/>
      <c r="M21" s="220"/>
    </row>
    <row r="22" spans="1:13" x14ac:dyDescent="0.25">
      <c r="A22" s="223" t="s">
        <v>118</v>
      </c>
      <c r="B22" s="223" t="s">
        <v>96</v>
      </c>
      <c r="C22" s="219">
        <v>4</v>
      </c>
      <c r="D22" s="219">
        <v>0</v>
      </c>
      <c r="E22" s="219">
        <v>2</v>
      </c>
      <c r="F22" s="219">
        <v>2</v>
      </c>
      <c r="G22" s="219">
        <v>0</v>
      </c>
      <c r="H22" s="219">
        <v>0</v>
      </c>
      <c r="I22" s="220"/>
      <c r="J22" s="220"/>
      <c r="K22" s="220"/>
      <c r="L22" s="220"/>
      <c r="M22" s="220"/>
    </row>
    <row r="23" spans="1:13" x14ac:dyDescent="0.25">
      <c r="A23" s="223" t="s">
        <v>119</v>
      </c>
      <c r="B23" s="223" t="s">
        <v>97</v>
      </c>
      <c r="C23" s="219">
        <v>4</v>
      </c>
      <c r="D23" s="219">
        <v>1</v>
      </c>
      <c r="E23" s="219">
        <v>1</v>
      </c>
      <c r="F23" s="219">
        <v>2</v>
      </c>
      <c r="G23" s="219">
        <v>0</v>
      </c>
      <c r="H23" s="219">
        <v>0</v>
      </c>
      <c r="I23" s="220"/>
      <c r="J23" s="220"/>
      <c r="K23" s="220"/>
      <c r="L23" s="220"/>
      <c r="M23" s="220"/>
    </row>
    <row r="24" spans="1:13" ht="15.75" thickBot="1" x14ac:dyDescent="0.3">
      <c r="A24" s="220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</row>
    <row r="25" spans="1:13" ht="24.75" x14ac:dyDescent="0.25">
      <c r="A25" s="239" t="s">
        <v>107</v>
      </c>
      <c r="B25" s="240" t="s">
        <v>94</v>
      </c>
      <c r="C25" s="264" t="b">
        <f>IF((C5&gt;=C12),TRUE, FALSE)</f>
        <v>1</v>
      </c>
      <c r="D25" s="264" t="b">
        <f t="shared" ref="D25:E25" si="0">IF((D5&gt;=D12),TRUE, FALSE)</f>
        <v>1</v>
      </c>
      <c r="E25" s="264" t="b">
        <f t="shared" si="0"/>
        <v>1</v>
      </c>
      <c r="F25" s="259"/>
      <c r="G25" s="259"/>
      <c r="H25" s="259"/>
      <c r="I25" s="252" t="s">
        <v>40</v>
      </c>
      <c r="J25" s="241" t="s">
        <v>139</v>
      </c>
      <c r="K25" s="251" t="s">
        <v>41</v>
      </c>
      <c r="L25" s="242"/>
      <c r="M25" s="220"/>
    </row>
    <row r="26" spans="1:13" ht="15.75" x14ac:dyDescent="0.25">
      <c r="A26" s="243" t="s">
        <v>111</v>
      </c>
      <c r="B26" s="249" t="s">
        <v>98</v>
      </c>
      <c r="C26" s="265" t="b">
        <f>IF((C5&gt;=C15),TRUE, FALSE)</f>
        <v>1</v>
      </c>
      <c r="D26" s="265" t="b">
        <f t="shared" ref="D26:E26" si="1">IF((D5&gt;=D15),TRUE, FALSE)</f>
        <v>1</v>
      </c>
      <c r="E26" s="265" t="b">
        <f t="shared" si="1"/>
        <v>1</v>
      </c>
      <c r="F26" s="225"/>
      <c r="G26" s="225"/>
      <c r="H26" s="225"/>
      <c r="I26" s="262" t="s">
        <v>40</v>
      </c>
      <c r="J26" s="217" t="s">
        <v>139</v>
      </c>
      <c r="K26" s="263" t="s">
        <v>41</v>
      </c>
      <c r="L26" s="244"/>
      <c r="M26" s="220"/>
    </row>
    <row r="27" spans="1:13" ht="15.75" x14ac:dyDescent="0.25">
      <c r="A27" s="245" t="s">
        <v>116</v>
      </c>
      <c r="B27" s="228" t="s">
        <v>100</v>
      </c>
      <c r="C27" s="266" t="b">
        <f>IF((C5&gt;=C20),TRUE, FALSE)</f>
        <v>1</v>
      </c>
      <c r="D27" s="266" t="b">
        <f t="shared" ref="D27:E27" si="2">IF((D5&gt;=D20),TRUE, FALSE)</f>
        <v>1</v>
      </c>
      <c r="E27" s="266" t="b">
        <f t="shared" si="2"/>
        <v>1</v>
      </c>
      <c r="F27" s="260"/>
      <c r="G27" s="260"/>
      <c r="H27" s="260"/>
      <c r="I27" s="262" t="s">
        <v>40</v>
      </c>
      <c r="J27" s="217" t="s">
        <v>139</v>
      </c>
      <c r="K27" s="263" t="s">
        <v>41</v>
      </c>
      <c r="L27" s="244"/>
      <c r="M27" s="220"/>
    </row>
    <row r="28" spans="1:13" ht="15.75" thickBot="1" x14ac:dyDescent="0.3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8"/>
      <c r="M28" s="220"/>
    </row>
    <row r="29" spans="1:13" x14ac:dyDescent="0.25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</row>
  </sheetData>
  <mergeCells count="8">
    <mergeCell ref="A1:H1"/>
    <mergeCell ref="A2:H2"/>
    <mergeCell ref="D3:F3"/>
    <mergeCell ref="C3:C4"/>
    <mergeCell ref="G3:G4"/>
    <mergeCell ref="H3:H4"/>
    <mergeCell ref="B3:B4"/>
    <mergeCell ref="A3:A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D09D5-6DFF-43CC-8263-F1C152D7A6E5}">
  <dimension ref="A1:AB36"/>
  <sheetViews>
    <sheetView tabSelected="1" workbookViewId="0">
      <selection activeCell="W16" sqref="W16"/>
    </sheetView>
  </sheetViews>
  <sheetFormatPr defaultRowHeight="15" x14ac:dyDescent="0.25"/>
  <cols>
    <col min="2" max="2" width="13.42578125" customWidth="1"/>
    <col min="11" max="11" width="14" customWidth="1"/>
    <col min="12" max="12" width="12.85546875" customWidth="1"/>
  </cols>
  <sheetData>
    <row r="1" spans="1:28" ht="15" customHeight="1" x14ac:dyDescent="0.25">
      <c r="B1" s="114" t="s">
        <v>144</v>
      </c>
      <c r="C1" s="115"/>
      <c r="D1" s="115"/>
      <c r="E1" s="115"/>
      <c r="F1" s="180" t="s">
        <v>120</v>
      </c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15"/>
    </row>
    <row r="2" spans="1:28" x14ac:dyDescent="0.25">
      <c r="A2" s="190" t="s">
        <v>121</v>
      </c>
      <c r="B2" s="190"/>
      <c r="C2" s="190" t="s">
        <v>122</v>
      </c>
      <c r="D2" s="190"/>
      <c r="E2" s="183" t="s">
        <v>123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spans="1:28" ht="18.75" x14ac:dyDescent="0.3">
      <c r="A3" s="190"/>
      <c r="B3" s="190"/>
      <c r="C3" s="190"/>
      <c r="D3" s="190"/>
      <c r="E3" s="142" t="s">
        <v>124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X3" s="67"/>
      <c r="Y3" s="67"/>
      <c r="Z3" s="65" t="s">
        <v>138</v>
      </c>
      <c r="AA3" s="67"/>
      <c r="AB3" s="67"/>
    </row>
    <row r="4" spans="1:28" x14ac:dyDescent="0.25">
      <c r="A4" s="190"/>
      <c r="B4" s="190"/>
      <c r="C4" s="190"/>
      <c r="D4" s="190"/>
      <c r="E4" s="191" t="s">
        <v>125</v>
      </c>
      <c r="F4" s="141"/>
      <c r="G4" s="141"/>
      <c r="H4" s="141"/>
      <c r="I4" s="141"/>
      <c r="J4" s="141"/>
      <c r="K4" s="141" t="s">
        <v>126</v>
      </c>
      <c r="L4" s="141"/>
      <c r="M4" s="141"/>
      <c r="N4" s="141"/>
      <c r="O4" s="141"/>
      <c r="P4" s="141"/>
      <c r="Q4" s="141" t="s">
        <v>127</v>
      </c>
      <c r="R4" s="141"/>
      <c r="S4" s="141"/>
      <c r="T4" s="141"/>
      <c r="U4" s="141"/>
      <c r="V4" s="141"/>
    </row>
    <row r="5" spans="1:28" s="39" customFormat="1" ht="11.25" customHeight="1" x14ac:dyDescent="0.25">
      <c r="A5" s="190"/>
      <c r="B5" s="190"/>
      <c r="C5" s="190"/>
      <c r="D5" s="190"/>
      <c r="E5" s="192" t="s">
        <v>47</v>
      </c>
      <c r="F5" s="190"/>
      <c r="G5" s="190" t="s">
        <v>48</v>
      </c>
      <c r="H5" s="190"/>
      <c r="I5" s="190" t="s">
        <v>87</v>
      </c>
      <c r="J5" s="190"/>
      <c r="K5" s="193" t="s">
        <v>47</v>
      </c>
      <c r="L5" s="193"/>
      <c r="M5" s="193" t="s">
        <v>48</v>
      </c>
      <c r="N5" s="193"/>
      <c r="O5" s="193" t="s">
        <v>87</v>
      </c>
      <c r="P5" s="193"/>
      <c r="Q5" s="193" t="s">
        <v>47</v>
      </c>
      <c r="R5" s="193"/>
      <c r="S5" s="193" t="s">
        <v>48</v>
      </c>
      <c r="T5" s="193"/>
      <c r="U5" s="194" t="s">
        <v>87</v>
      </c>
      <c r="V5" s="195"/>
    </row>
    <row r="6" spans="1:28" s="18" customFormat="1" ht="11.25" x14ac:dyDescent="0.2">
      <c r="A6" s="72" t="s">
        <v>128</v>
      </c>
      <c r="B6" s="72" t="s">
        <v>129</v>
      </c>
      <c r="C6" s="71" t="s">
        <v>128</v>
      </c>
      <c r="D6" s="71" t="s">
        <v>129</v>
      </c>
      <c r="E6" s="71" t="s">
        <v>130</v>
      </c>
      <c r="F6" s="71" t="s">
        <v>131</v>
      </c>
      <c r="G6" s="71" t="s">
        <v>130</v>
      </c>
      <c r="H6" s="71" t="s">
        <v>131</v>
      </c>
      <c r="I6" s="71" t="s">
        <v>130</v>
      </c>
      <c r="J6" s="71" t="s">
        <v>131</v>
      </c>
      <c r="K6" s="71" t="s">
        <v>130</v>
      </c>
      <c r="L6" s="71" t="s">
        <v>131</v>
      </c>
      <c r="M6" s="71" t="s">
        <v>130</v>
      </c>
      <c r="N6" s="71" t="s">
        <v>131</v>
      </c>
      <c r="O6" s="71" t="s">
        <v>130</v>
      </c>
      <c r="P6" s="71" t="s">
        <v>131</v>
      </c>
      <c r="Q6" s="71" t="s">
        <v>130</v>
      </c>
      <c r="R6" s="71" t="s">
        <v>131</v>
      </c>
      <c r="S6" s="71" t="s">
        <v>130</v>
      </c>
      <c r="T6" s="71" t="s">
        <v>131</v>
      </c>
      <c r="U6" s="71" t="s">
        <v>130</v>
      </c>
      <c r="V6" s="71" t="s">
        <v>131</v>
      </c>
    </row>
    <row r="7" spans="1:28" s="17" customFormat="1" ht="15.75" thickBot="1" x14ac:dyDescent="0.3">
      <c r="A7" s="126">
        <v>16</v>
      </c>
      <c r="B7" s="47">
        <v>4</v>
      </c>
      <c r="C7" s="346">
        <v>3</v>
      </c>
      <c r="D7" s="346">
        <v>0</v>
      </c>
      <c r="E7" s="61">
        <v>1</v>
      </c>
      <c r="F7" s="61">
        <v>0</v>
      </c>
      <c r="G7" s="62">
        <v>0</v>
      </c>
      <c r="H7" s="62">
        <v>0</v>
      </c>
      <c r="I7" s="63">
        <v>0</v>
      </c>
      <c r="J7" s="63">
        <v>0</v>
      </c>
      <c r="K7" s="61">
        <v>1</v>
      </c>
      <c r="L7" s="61">
        <v>0</v>
      </c>
      <c r="M7" s="62">
        <v>0</v>
      </c>
      <c r="N7" s="62">
        <v>0</v>
      </c>
      <c r="O7" s="63">
        <v>0</v>
      </c>
      <c r="P7" s="63">
        <v>0</v>
      </c>
      <c r="Q7" s="61">
        <v>1</v>
      </c>
      <c r="R7" s="61">
        <v>0</v>
      </c>
      <c r="S7" s="62">
        <v>0</v>
      </c>
      <c r="T7" s="62">
        <v>0</v>
      </c>
      <c r="U7" s="63">
        <v>0</v>
      </c>
      <c r="V7" s="63">
        <v>0</v>
      </c>
    </row>
    <row r="8" spans="1:28" ht="24" thickBot="1" x14ac:dyDescent="0.4">
      <c r="A8" s="128">
        <f>'1_Форма'!B5</f>
        <v>203</v>
      </c>
      <c r="B8" s="111" t="s">
        <v>40</v>
      </c>
      <c r="C8" s="129" t="s">
        <v>139</v>
      </c>
      <c r="D8" s="110" t="s">
        <v>41</v>
      </c>
      <c r="E8" s="127" t="s">
        <v>155</v>
      </c>
      <c r="F8" s="117"/>
      <c r="G8" s="117"/>
      <c r="H8" s="117"/>
      <c r="I8" s="117"/>
      <c r="J8" s="117"/>
      <c r="K8" s="117"/>
      <c r="L8" s="117"/>
      <c r="M8" s="117"/>
    </row>
    <row r="9" spans="1:28" s="218" customFormat="1" ht="20.25" thickTop="1" thickBot="1" x14ac:dyDescent="0.35">
      <c r="C9" s="345">
        <f>E7+G7+I7+K7+M7+O7+Q7+S7+U7</f>
        <v>3</v>
      </c>
      <c r="D9" s="345">
        <f>F7+H7+J7+L7+N7+P7+R7+T7+V7</f>
        <v>0</v>
      </c>
      <c r="E9" s="342" t="s">
        <v>40</v>
      </c>
      <c r="F9" s="258" t="s">
        <v>139</v>
      </c>
      <c r="G9" s="251" t="s">
        <v>41</v>
      </c>
      <c r="H9" s="343" t="s">
        <v>180</v>
      </c>
      <c r="I9" s="344"/>
      <c r="J9" s="344"/>
      <c r="K9" s="344"/>
      <c r="L9" s="344"/>
      <c r="M9" s="344"/>
      <c r="N9" s="344"/>
      <c r="O9" s="344"/>
      <c r="P9" s="344"/>
      <c r="Q9" s="216"/>
      <c r="R9" s="216"/>
      <c r="S9" s="216"/>
      <c r="T9" s="216"/>
      <c r="U9" s="216"/>
      <c r="V9" s="216"/>
      <c r="W9" s="216"/>
      <c r="X9" s="216"/>
    </row>
    <row r="10" spans="1:28" ht="15" customHeight="1" thickTop="1" x14ac:dyDescent="0.25">
      <c r="A10" t="s">
        <v>168</v>
      </c>
    </row>
    <row r="11" spans="1:28" s="216" customFormat="1" ht="15" customHeight="1" x14ac:dyDescent="0.25"/>
    <row r="12" spans="1:28" ht="16.5" thickBot="1" x14ac:dyDescent="0.3">
      <c r="G12" s="120" t="s">
        <v>154</v>
      </c>
      <c r="H12" s="120"/>
      <c r="I12" s="121"/>
      <c r="J12" s="121"/>
      <c r="K12" s="121"/>
      <c r="L12" s="118"/>
      <c r="M12" s="117"/>
    </row>
    <row r="13" spans="1:28" x14ac:dyDescent="0.25">
      <c r="A13" s="184" t="s">
        <v>81</v>
      </c>
      <c r="B13" s="185"/>
      <c r="C13" s="185"/>
      <c r="D13" s="185"/>
      <c r="E13" s="185"/>
      <c r="F13" s="185"/>
      <c r="G13" s="185"/>
      <c r="H13" s="185"/>
      <c r="I13" s="94"/>
      <c r="J13" s="94"/>
      <c r="K13" s="114" t="s">
        <v>143</v>
      </c>
      <c r="L13" s="94"/>
      <c r="M13" s="94"/>
      <c r="N13" s="94"/>
      <c r="O13" s="94"/>
      <c r="P13" s="95"/>
    </row>
    <row r="14" spans="1:28" x14ac:dyDescent="0.25">
      <c r="A14" s="186" t="s">
        <v>82</v>
      </c>
      <c r="B14" s="187"/>
      <c r="C14" s="187"/>
      <c r="D14" s="187"/>
      <c r="E14" s="187"/>
      <c r="F14" s="187"/>
      <c r="G14" s="187"/>
      <c r="H14" s="187"/>
      <c r="I14" s="73"/>
      <c r="J14" s="73"/>
      <c r="K14" s="73"/>
      <c r="L14" s="73"/>
      <c r="M14" s="73"/>
      <c r="N14" s="73"/>
      <c r="O14" s="73"/>
      <c r="P14" s="82"/>
    </row>
    <row r="15" spans="1:28" ht="15" customHeight="1" x14ac:dyDescent="0.25">
      <c r="A15" s="188" t="s">
        <v>0</v>
      </c>
      <c r="B15" s="176"/>
      <c r="C15" s="177" t="s">
        <v>83</v>
      </c>
      <c r="D15" s="176" t="s">
        <v>84</v>
      </c>
      <c r="E15" s="176"/>
      <c r="F15" s="176"/>
      <c r="G15" s="178" t="s">
        <v>85</v>
      </c>
      <c r="H15" s="177" t="s">
        <v>86</v>
      </c>
      <c r="I15" s="73"/>
      <c r="J15" s="73"/>
      <c r="K15" s="73"/>
      <c r="L15" s="181" t="s">
        <v>83</v>
      </c>
      <c r="M15" s="182" t="s">
        <v>84</v>
      </c>
      <c r="N15" s="182"/>
      <c r="O15" s="182"/>
      <c r="Q15" s="340" t="s">
        <v>145</v>
      </c>
      <c r="R15" s="216"/>
      <c r="S15" s="216"/>
      <c r="T15" s="216"/>
      <c r="U15" s="216"/>
      <c r="V15" s="2"/>
      <c r="W15" s="2"/>
      <c r="X15" s="2"/>
      <c r="Y15" s="2"/>
    </row>
    <row r="16" spans="1:28" ht="15.75" customHeight="1" thickBot="1" x14ac:dyDescent="0.3">
      <c r="A16" s="188"/>
      <c r="B16" s="176"/>
      <c r="C16" s="189"/>
      <c r="D16" s="50" t="s">
        <v>47</v>
      </c>
      <c r="E16" s="50" t="s">
        <v>48</v>
      </c>
      <c r="F16" s="50" t="s">
        <v>87</v>
      </c>
      <c r="G16" s="178"/>
      <c r="H16" s="177"/>
      <c r="I16" s="73"/>
      <c r="J16" s="73"/>
      <c r="K16" s="73"/>
      <c r="L16" s="181"/>
      <c r="M16" s="56" t="s">
        <v>47</v>
      </c>
      <c r="N16" s="56" t="s">
        <v>48</v>
      </c>
      <c r="O16" s="56" t="s">
        <v>87</v>
      </c>
      <c r="Q16" s="340"/>
    </row>
    <row r="17" spans="1:19" ht="19.5" thickBot="1" x14ac:dyDescent="0.35">
      <c r="A17" s="101" t="s">
        <v>101</v>
      </c>
      <c r="B17" s="48" t="s">
        <v>88</v>
      </c>
      <c r="C17" s="52">
        <f>C7+D7</f>
        <v>3</v>
      </c>
      <c r="D17" s="53">
        <f>E7+F7+K7+L7+Q7+R7</f>
        <v>3</v>
      </c>
      <c r="E17" s="54">
        <f>G7+H7+M7+N7+S7+T7</f>
        <v>0</v>
      </c>
      <c r="F17" s="55">
        <f>I7+J7+O7+P7+U7+V7</f>
        <v>0</v>
      </c>
      <c r="G17" s="49">
        <v>0</v>
      </c>
      <c r="H17" s="38">
        <v>0</v>
      </c>
      <c r="I17" s="112" t="s">
        <v>40</v>
      </c>
      <c r="J17" s="73"/>
      <c r="K17" s="113" t="s">
        <v>41</v>
      </c>
      <c r="L17" s="136">
        <f>'3_Форма'!C5-'4_Форма'!C17</f>
        <v>12</v>
      </c>
      <c r="M17" s="134">
        <f>'3_Форма'!D5-'4_Форма'!D17</f>
        <v>-2</v>
      </c>
      <c r="N17" s="137">
        <f>'3_Форма'!E5-'4_Форма'!E17</f>
        <v>4</v>
      </c>
      <c r="O17" s="138">
        <f>'3_Форма'!F5-'4_Форма'!F17</f>
        <v>10</v>
      </c>
      <c r="Q17" s="340"/>
    </row>
    <row r="18" spans="1:19" ht="15" customHeight="1" x14ac:dyDescent="0.25">
      <c r="A18" s="101" t="s">
        <v>102</v>
      </c>
      <c r="B18" s="45" t="s">
        <v>89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73"/>
      <c r="J18" s="73"/>
      <c r="K18" s="73"/>
      <c r="L18" s="216"/>
      <c r="M18" s="216"/>
      <c r="N18" s="216"/>
      <c r="O18" s="216"/>
      <c r="Q18" s="340"/>
      <c r="R18" s="216"/>
      <c r="S18" s="216"/>
    </row>
    <row r="19" spans="1:19" ht="15" customHeight="1" x14ac:dyDescent="0.25">
      <c r="A19" s="101" t="s">
        <v>103</v>
      </c>
      <c r="B19" s="45" t="s">
        <v>90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73"/>
      <c r="J19" s="73"/>
      <c r="K19" s="73"/>
      <c r="L19" s="216"/>
      <c r="M19" s="216"/>
      <c r="N19" s="216"/>
      <c r="O19" s="216"/>
      <c r="Q19" s="340"/>
      <c r="R19" s="216"/>
      <c r="S19" s="216"/>
    </row>
    <row r="20" spans="1:19" x14ac:dyDescent="0.25">
      <c r="A20" s="101" t="s">
        <v>104</v>
      </c>
      <c r="B20" s="45" t="s">
        <v>91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73"/>
      <c r="J20" s="73"/>
      <c r="K20" s="73"/>
      <c r="L20" s="216"/>
      <c r="M20" s="216"/>
      <c r="N20" s="216"/>
      <c r="O20" s="216"/>
      <c r="Q20" s="340"/>
      <c r="R20" s="216"/>
      <c r="S20" s="216"/>
    </row>
    <row r="21" spans="1:19" x14ac:dyDescent="0.25">
      <c r="A21" s="101" t="s">
        <v>105</v>
      </c>
      <c r="B21" s="45" t="s">
        <v>92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73"/>
      <c r="J21" s="73"/>
      <c r="K21" s="73"/>
      <c r="L21" s="216"/>
      <c r="M21" s="216"/>
      <c r="N21" s="216"/>
      <c r="O21" s="216"/>
      <c r="Q21" s="340"/>
      <c r="R21" s="216"/>
      <c r="S21" s="216"/>
    </row>
    <row r="22" spans="1:19" x14ac:dyDescent="0.25">
      <c r="A22" s="101" t="s">
        <v>106</v>
      </c>
      <c r="B22" s="45" t="s">
        <v>93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73"/>
      <c r="J22" s="73"/>
      <c r="K22" s="73"/>
      <c r="L22" s="216"/>
      <c r="M22" s="216"/>
      <c r="N22" s="216"/>
      <c r="O22" s="216"/>
      <c r="Q22" s="340"/>
      <c r="R22" s="216"/>
      <c r="S22" s="216"/>
    </row>
    <row r="23" spans="1:19" ht="55.5" x14ac:dyDescent="0.25">
      <c r="A23" s="101" t="s">
        <v>107</v>
      </c>
      <c r="B23" s="46" t="s">
        <v>94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73"/>
      <c r="J23" s="73"/>
      <c r="L23" s="216"/>
      <c r="M23" s="216"/>
      <c r="N23" s="216"/>
      <c r="O23" s="216"/>
      <c r="Q23" s="340"/>
      <c r="R23" s="216"/>
      <c r="S23" s="216"/>
    </row>
    <row r="24" spans="1:19" x14ac:dyDescent="0.25">
      <c r="A24" s="101" t="s">
        <v>108</v>
      </c>
      <c r="B24" s="45" t="s">
        <v>95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73"/>
      <c r="J24" s="73"/>
      <c r="K24" s="73"/>
      <c r="L24" s="216"/>
      <c r="M24" s="216"/>
      <c r="N24" s="216"/>
      <c r="O24" s="216"/>
      <c r="Q24" s="340"/>
      <c r="R24" s="216"/>
      <c r="S24" s="216"/>
    </row>
    <row r="25" spans="1:19" x14ac:dyDescent="0.25">
      <c r="A25" s="101" t="s">
        <v>109</v>
      </c>
      <c r="B25" s="45" t="s">
        <v>96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73"/>
      <c r="J25" s="73"/>
      <c r="K25" s="73"/>
      <c r="L25" s="73"/>
      <c r="M25" s="73"/>
      <c r="N25" s="73"/>
      <c r="O25" s="73"/>
      <c r="Q25" s="340"/>
    </row>
    <row r="26" spans="1:19" x14ac:dyDescent="0.25">
      <c r="A26" s="101" t="s">
        <v>110</v>
      </c>
      <c r="B26" s="45" t="s">
        <v>97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73"/>
      <c r="J26" s="73"/>
      <c r="K26" s="73"/>
      <c r="L26" s="181" t="s">
        <v>83</v>
      </c>
      <c r="M26" s="182" t="s">
        <v>84</v>
      </c>
      <c r="N26" s="182"/>
      <c r="O26" s="182"/>
      <c r="P26" s="82"/>
      <c r="Q26" s="340"/>
    </row>
    <row r="27" spans="1:19" x14ac:dyDescent="0.25">
      <c r="A27" s="101" t="s">
        <v>111</v>
      </c>
      <c r="B27" s="45" t="s">
        <v>98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73"/>
      <c r="J27" s="73"/>
      <c r="K27" s="73"/>
      <c r="L27" s="181"/>
      <c r="M27" s="56" t="s">
        <v>47</v>
      </c>
      <c r="N27" s="56" t="s">
        <v>48</v>
      </c>
      <c r="O27" s="56" t="s">
        <v>87</v>
      </c>
    </row>
    <row r="28" spans="1:19" x14ac:dyDescent="0.25">
      <c r="A28" s="101" t="s">
        <v>112</v>
      </c>
      <c r="B28" s="45" t="s">
        <v>95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73"/>
      <c r="J28" s="73"/>
      <c r="K28" s="112" t="s">
        <v>40</v>
      </c>
      <c r="L28" s="57">
        <f>'3_Форма'!C5</f>
        <v>15</v>
      </c>
      <c r="M28" s="58">
        <f>'3_Форма'!D5</f>
        <v>1</v>
      </c>
      <c r="N28" s="59">
        <f>'3_Форма'!E5</f>
        <v>4</v>
      </c>
      <c r="O28" s="60">
        <f>'3_Форма'!F5</f>
        <v>10</v>
      </c>
      <c r="P28" s="82"/>
    </row>
    <row r="29" spans="1:19" x14ac:dyDescent="0.25">
      <c r="A29" s="101" t="s">
        <v>113</v>
      </c>
      <c r="B29" s="45" t="s">
        <v>96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73"/>
      <c r="J29" s="73"/>
      <c r="K29" s="73"/>
      <c r="L29" s="73"/>
      <c r="M29" s="73"/>
      <c r="N29" s="73"/>
      <c r="O29" s="73"/>
    </row>
    <row r="30" spans="1:19" x14ac:dyDescent="0.25">
      <c r="A30" s="101" t="s">
        <v>114</v>
      </c>
      <c r="B30" s="45" t="s">
        <v>97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73"/>
      <c r="J30" s="73"/>
      <c r="K30" s="73"/>
    </row>
    <row r="31" spans="1:19" ht="15.75" x14ac:dyDescent="0.25">
      <c r="A31" s="101" t="s">
        <v>115</v>
      </c>
      <c r="B31" s="45" t="s">
        <v>99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73"/>
      <c r="J31" s="73"/>
      <c r="L31" s="119"/>
      <c r="M31" s="117"/>
      <c r="N31" s="341" t="s">
        <v>179</v>
      </c>
      <c r="O31" s="117"/>
      <c r="P31" s="117"/>
    </row>
    <row r="32" spans="1:19" x14ac:dyDescent="0.25">
      <c r="A32" s="101" t="s">
        <v>116</v>
      </c>
      <c r="B32" s="45" t="s">
        <v>100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73"/>
      <c r="J32" s="73"/>
    </row>
    <row r="33" spans="1:16" x14ac:dyDescent="0.25">
      <c r="A33" s="101" t="s">
        <v>117</v>
      </c>
      <c r="B33" s="45" t="s">
        <v>95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73"/>
      <c r="J33" s="73"/>
    </row>
    <row r="34" spans="1:16" x14ac:dyDescent="0.25">
      <c r="A34" s="101" t="s">
        <v>118</v>
      </c>
      <c r="B34" s="45" t="s">
        <v>96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73"/>
      <c r="J34" s="73"/>
    </row>
    <row r="35" spans="1:16" x14ac:dyDescent="0.25">
      <c r="A35" s="101" t="s">
        <v>119</v>
      </c>
      <c r="B35" s="45" t="s">
        <v>97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73"/>
      <c r="J35" s="73"/>
    </row>
    <row r="36" spans="1:16" ht="15.75" thickBot="1" x14ac:dyDescent="0.3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5"/>
    </row>
  </sheetData>
  <mergeCells count="30">
    <mergeCell ref="Q15:Q26"/>
    <mergeCell ref="E3:V3"/>
    <mergeCell ref="E4:J4"/>
    <mergeCell ref="K4:P4"/>
    <mergeCell ref="Q4:V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F1:U1"/>
    <mergeCell ref="L26:L27"/>
    <mergeCell ref="M26:O26"/>
    <mergeCell ref="E2:V2"/>
    <mergeCell ref="L15:L16"/>
    <mergeCell ref="M15:O15"/>
    <mergeCell ref="A13:H13"/>
    <mergeCell ref="A14:H14"/>
    <mergeCell ref="A15:A16"/>
    <mergeCell ref="B15:B16"/>
    <mergeCell ref="C15:C16"/>
    <mergeCell ref="D15:F15"/>
    <mergeCell ref="G15:G16"/>
    <mergeCell ref="H15:H16"/>
    <mergeCell ref="A2:B5"/>
    <mergeCell ref="C2:D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91B7-AC80-490F-9080-AFDD439D0675}">
  <dimension ref="A1:O22"/>
  <sheetViews>
    <sheetView workbookViewId="0">
      <selection activeCell="E33" sqref="E33"/>
    </sheetView>
  </sheetViews>
  <sheetFormatPr defaultRowHeight="15" x14ac:dyDescent="0.25"/>
  <cols>
    <col min="1" max="1" width="46" bestFit="1" customWidth="1"/>
    <col min="2" max="2" width="18.5703125" customWidth="1"/>
    <col min="3" max="3" width="12" customWidth="1"/>
    <col min="5" max="6" width="12.42578125" customWidth="1"/>
    <col min="7" max="7" width="11.28515625" customWidth="1"/>
  </cols>
  <sheetData>
    <row r="1" spans="1:15" ht="15" customHeight="1" x14ac:dyDescent="0.25">
      <c r="A1" s="106" t="s">
        <v>153</v>
      </c>
      <c r="B1" s="180" t="s">
        <v>42</v>
      </c>
      <c r="C1" s="180"/>
      <c r="D1" s="180"/>
      <c r="E1" s="180"/>
      <c r="F1" s="180"/>
      <c r="G1" s="180"/>
      <c r="H1" s="180"/>
    </row>
    <row r="2" spans="1:15" ht="36" customHeight="1" x14ac:dyDescent="0.25">
      <c r="A2" s="196"/>
      <c r="B2" s="142" t="s">
        <v>43</v>
      </c>
      <c r="C2" s="201" t="s">
        <v>76</v>
      </c>
      <c r="D2" s="202"/>
      <c r="E2" s="190" t="s">
        <v>55</v>
      </c>
      <c r="F2" s="190"/>
      <c r="G2" s="190"/>
      <c r="H2" s="190"/>
    </row>
    <row r="3" spans="1:15" ht="13.5" customHeight="1" x14ac:dyDescent="0.3">
      <c r="A3" s="196"/>
      <c r="B3" s="142"/>
      <c r="C3" s="203"/>
      <c r="D3" s="204"/>
      <c r="E3" s="190"/>
      <c r="F3" s="190"/>
      <c r="G3" s="190"/>
      <c r="H3" s="190"/>
      <c r="K3" s="105" t="s">
        <v>142</v>
      </c>
      <c r="L3" s="104"/>
      <c r="M3" s="104"/>
      <c r="N3" s="64"/>
    </row>
    <row r="4" spans="1:15" ht="15" customHeight="1" x14ac:dyDescent="0.3">
      <c r="A4" s="196"/>
      <c r="B4" s="142"/>
      <c r="C4" s="197" t="s">
        <v>46</v>
      </c>
      <c r="D4" s="199" t="s">
        <v>12</v>
      </c>
      <c r="E4" s="192" t="s">
        <v>77</v>
      </c>
      <c r="F4" s="190"/>
      <c r="G4" s="142" t="s">
        <v>78</v>
      </c>
      <c r="H4" s="142"/>
      <c r="K4" s="69"/>
      <c r="L4" s="69"/>
      <c r="M4" s="70"/>
      <c r="N4" s="69"/>
      <c r="O4" s="69"/>
    </row>
    <row r="5" spans="1:15" x14ac:dyDescent="0.25">
      <c r="A5" s="196"/>
      <c r="B5" s="142"/>
      <c r="C5" s="198"/>
      <c r="D5" s="200"/>
      <c r="E5" s="33" t="s">
        <v>46</v>
      </c>
      <c r="F5" s="28" t="s">
        <v>12</v>
      </c>
      <c r="G5" s="30" t="s">
        <v>46</v>
      </c>
      <c r="H5" s="21" t="s">
        <v>12</v>
      </c>
    </row>
    <row r="6" spans="1:15" x14ac:dyDescent="0.25">
      <c r="A6" s="22" t="s">
        <v>79</v>
      </c>
      <c r="B6" s="35">
        <f>B15</f>
        <v>203</v>
      </c>
      <c r="C6" s="40">
        <f>E15</f>
        <v>62</v>
      </c>
      <c r="D6" s="31" t="s">
        <v>80</v>
      </c>
      <c r="E6" s="34">
        <v>0</v>
      </c>
      <c r="F6" s="32">
        <v>0</v>
      </c>
      <c r="G6" s="34">
        <v>0</v>
      </c>
      <c r="H6" s="32">
        <v>0</v>
      </c>
    </row>
    <row r="8" spans="1:15" x14ac:dyDescent="0.25">
      <c r="B8" s="125" t="s">
        <v>160</v>
      </c>
      <c r="C8" s="124"/>
      <c r="D8" s="124"/>
      <c r="E8" s="124"/>
    </row>
    <row r="9" spans="1:15" ht="18.75" x14ac:dyDescent="0.3">
      <c r="J9" s="122" t="s">
        <v>141</v>
      </c>
      <c r="K9" s="117"/>
      <c r="L9" s="117"/>
      <c r="M9" s="117"/>
    </row>
    <row r="10" spans="1:15" x14ac:dyDescent="0.25">
      <c r="A10" s="123" t="s">
        <v>132</v>
      </c>
    </row>
    <row r="11" spans="1:15" x14ac:dyDescent="0.25">
      <c r="A11" s="140" t="s">
        <v>42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</row>
    <row r="12" spans="1:15" x14ac:dyDescent="0.25">
      <c r="A12" s="141"/>
      <c r="B12" s="142" t="s">
        <v>43</v>
      </c>
      <c r="C12" s="142" t="s">
        <v>44</v>
      </c>
      <c r="D12" s="142"/>
      <c r="E12" s="141" t="s">
        <v>55</v>
      </c>
      <c r="F12" s="141"/>
      <c r="G12" s="141"/>
      <c r="H12" s="141"/>
      <c r="I12" s="19" t="s">
        <v>45</v>
      </c>
      <c r="J12" s="19"/>
      <c r="K12" s="19"/>
    </row>
    <row r="13" spans="1:15" ht="34.5" x14ac:dyDescent="0.25">
      <c r="A13" s="141"/>
      <c r="B13" s="142"/>
      <c r="C13" s="20"/>
      <c r="D13" s="20"/>
      <c r="E13" s="141" t="s">
        <v>47</v>
      </c>
      <c r="F13" s="141"/>
      <c r="G13" s="142" t="s">
        <v>48</v>
      </c>
      <c r="H13" s="142"/>
      <c r="I13" s="21" t="s">
        <v>49</v>
      </c>
      <c r="J13" s="21" t="s">
        <v>50</v>
      </c>
      <c r="K13" s="21" t="s">
        <v>51</v>
      </c>
    </row>
    <row r="14" spans="1:15" x14ac:dyDescent="0.25">
      <c r="A14" s="141"/>
      <c r="B14" s="142"/>
      <c r="C14" s="20" t="s">
        <v>46</v>
      </c>
      <c r="D14" s="20" t="s">
        <v>12</v>
      </c>
      <c r="E14" s="20" t="s">
        <v>46</v>
      </c>
      <c r="F14" s="20" t="s">
        <v>12</v>
      </c>
      <c r="G14" s="20" t="s">
        <v>46</v>
      </c>
      <c r="H14" s="20" t="s">
        <v>12</v>
      </c>
      <c r="I14" s="20" t="s">
        <v>46</v>
      </c>
      <c r="J14" s="20" t="s">
        <v>46</v>
      </c>
      <c r="K14" s="20" t="s">
        <v>46</v>
      </c>
    </row>
    <row r="15" spans="1:15" s="2" customFormat="1" x14ac:dyDescent="0.25">
      <c r="A15" s="23" t="s">
        <v>52</v>
      </c>
      <c r="B15" s="41">
        <f>'1_Форма'!B5</f>
        <v>203</v>
      </c>
      <c r="C15" s="42">
        <f>'1_Форма'!C5</f>
        <v>141</v>
      </c>
      <c r="D15" s="42" t="str">
        <f>'1_Форма'!D5</f>
        <v>69.46%</v>
      </c>
      <c r="E15" s="43">
        <f>'1_Форма'!E5</f>
        <v>62</v>
      </c>
      <c r="F15" s="42" t="str">
        <f>'1_Форма'!F5</f>
        <v>30.54%</v>
      </c>
      <c r="G15" s="42">
        <f>'1_Форма'!G5</f>
        <v>79</v>
      </c>
      <c r="H15" s="42" t="str">
        <f>'1_Форма'!H5</f>
        <v>38.92%</v>
      </c>
      <c r="I15" s="42">
        <f>'1_Форма'!I5</f>
        <v>62</v>
      </c>
      <c r="J15" s="42">
        <f>'1_Форма'!J5</f>
        <v>17</v>
      </c>
      <c r="K15" s="42">
        <f>'1_Форма'!K5</f>
        <v>45</v>
      </c>
    </row>
    <row r="16" spans="1:15" x14ac:dyDescent="0.25">
      <c r="A16" s="22" t="s">
        <v>53</v>
      </c>
      <c r="B16" s="42">
        <f>'1_Форма'!B6</f>
        <v>16</v>
      </c>
      <c r="C16" s="42">
        <f>'1_Форма'!C6</f>
        <v>16</v>
      </c>
      <c r="D16" s="42">
        <f>'1_Форма'!D6</f>
        <v>1</v>
      </c>
      <c r="E16" s="42">
        <f>'1_Форма'!E6</f>
        <v>10</v>
      </c>
      <c r="F16" s="42" t="str">
        <f>'1_Форма'!F6</f>
        <v>62.5%</v>
      </c>
      <c r="G16" s="42">
        <f>'1_Форма'!G6</f>
        <v>6</v>
      </c>
      <c r="H16" s="42" t="str">
        <f>'1_Форма'!H6</f>
        <v>37.5%</v>
      </c>
      <c r="I16" s="42">
        <f>'1_Форма'!I6</f>
        <v>0</v>
      </c>
      <c r="J16" s="42">
        <f>'1_Форма'!J6</f>
        <v>0</v>
      </c>
      <c r="K16" s="42">
        <f>'1_Форма'!K6</f>
        <v>0</v>
      </c>
    </row>
    <row r="17" spans="1:11" x14ac:dyDescent="0.25">
      <c r="A17" s="22" t="s">
        <v>54</v>
      </c>
      <c r="B17" s="42">
        <f>'1_Форма'!B7</f>
        <v>187</v>
      </c>
      <c r="C17" s="42">
        <f>'1_Форма'!C7</f>
        <v>125</v>
      </c>
      <c r="D17" s="42" t="str">
        <f>'1_Форма'!D7</f>
        <v>66.84%</v>
      </c>
      <c r="E17" s="42">
        <f>'1_Форма'!E7</f>
        <v>52</v>
      </c>
      <c r="F17" s="42" t="str">
        <f>'1_Форма'!F7</f>
        <v>27.81%</v>
      </c>
      <c r="G17" s="42">
        <f>'1_Форма'!G7</f>
        <v>73</v>
      </c>
      <c r="H17" s="42" t="str">
        <f>'1_Форма'!H7</f>
        <v>39.04%</v>
      </c>
      <c r="I17" s="42">
        <f>'1_Форма'!I7</f>
        <v>62</v>
      </c>
      <c r="J17" s="42">
        <f>'1_Форма'!J7</f>
        <v>17</v>
      </c>
      <c r="K17" s="42">
        <f>'1_Форма'!K7</f>
        <v>45</v>
      </c>
    </row>
    <row r="19" spans="1:11" x14ac:dyDescent="0.25">
      <c r="B19" t="s">
        <v>156</v>
      </c>
    </row>
    <row r="20" spans="1:11" x14ac:dyDescent="0.25">
      <c r="B20" t="s">
        <v>157</v>
      </c>
    </row>
    <row r="21" spans="1:11" x14ac:dyDescent="0.25">
      <c r="B21" t="s">
        <v>158</v>
      </c>
    </row>
    <row r="22" spans="1:11" x14ac:dyDescent="0.25">
      <c r="B22" t="s">
        <v>159</v>
      </c>
    </row>
  </sheetData>
  <mergeCells count="16">
    <mergeCell ref="B1:H1"/>
    <mergeCell ref="A11:K11"/>
    <mergeCell ref="A12:A14"/>
    <mergeCell ref="B12:B14"/>
    <mergeCell ref="C12:D12"/>
    <mergeCell ref="E12:H12"/>
    <mergeCell ref="E13:F13"/>
    <mergeCell ref="G13:H13"/>
    <mergeCell ref="A2:A5"/>
    <mergeCell ref="E2:H3"/>
    <mergeCell ref="C4:C5"/>
    <mergeCell ref="D4:D5"/>
    <mergeCell ref="C2:D3"/>
    <mergeCell ref="E4:F4"/>
    <mergeCell ref="G4:H4"/>
    <mergeCell ref="B2:B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D8FFD-6C4D-4FF3-BD04-58C24E5E509C}">
  <dimension ref="A1:Z15"/>
  <sheetViews>
    <sheetView workbookViewId="0">
      <selection activeCell="X2" sqref="X2:Z11"/>
    </sheetView>
  </sheetViews>
  <sheetFormatPr defaultRowHeight="15" x14ac:dyDescent="0.25"/>
  <cols>
    <col min="1" max="1" width="3.140625" bestFit="1" customWidth="1"/>
    <col min="2" max="2" width="38" bestFit="1" customWidth="1"/>
    <col min="19" max="19" width="9.140625" customWidth="1"/>
  </cols>
  <sheetData>
    <row r="1" spans="1:26" ht="15.75" thickBot="1" x14ac:dyDescent="0.3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T1" s="4"/>
      <c r="U1" s="3"/>
      <c r="V1" s="5"/>
      <c r="W1" s="3"/>
    </row>
    <row r="2" spans="1:26" ht="31.5" customHeight="1" x14ac:dyDescent="0.25">
      <c r="A2" s="190" t="s">
        <v>0</v>
      </c>
      <c r="B2" s="190" t="s">
        <v>63</v>
      </c>
      <c r="C2" s="328" t="s">
        <v>64</v>
      </c>
      <c r="D2" s="142" t="s">
        <v>65</v>
      </c>
      <c r="E2" s="142"/>
      <c r="F2" s="142"/>
      <c r="G2" s="142"/>
      <c r="H2" s="190" t="s">
        <v>5</v>
      </c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210"/>
      <c r="T2" s="75"/>
      <c r="U2" s="76"/>
      <c r="V2" s="77"/>
      <c r="W2" s="78"/>
      <c r="X2" s="298"/>
      <c r="Y2" s="299"/>
      <c r="Z2" s="300"/>
    </row>
    <row r="3" spans="1:26" ht="42.75" customHeight="1" x14ac:dyDescent="0.25">
      <c r="A3" s="190"/>
      <c r="B3" s="190"/>
      <c r="C3" s="328"/>
      <c r="D3" s="142" t="s">
        <v>66</v>
      </c>
      <c r="E3" s="142"/>
      <c r="F3" s="142" t="s">
        <v>7</v>
      </c>
      <c r="G3" s="142"/>
      <c r="H3" s="211" t="s">
        <v>67</v>
      </c>
      <c r="I3" s="211"/>
      <c r="J3" s="212" t="s">
        <v>68</v>
      </c>
      <c r="K3" s="212"/>
      <c r="L3" s="141" t="s">
        <v>10</v>
      </c>
      <c r="M3" s="141"/>
      <c r="N3" s="141"/>
      <c r="O3" s="141"/>
      <c r="P3" s="141"/>
      <c r="Q3" s="141"/>
      <c r="R3" s="141"/>
      <c r="S3" s="145"/>
      <c r="T3" s="172" t="s">
        <v>40</v>
      </c>
      <c r="U3" s="173"/>
      <c r="V3" s="170" t="s">
        <v>41</v>
      </c>
      <c r="W3" s="171"/>
      <c r="X3" s="283" t="s">
        <v>41</v>
      </c>
      <c r="Y3" s="284"/>
      <c r="Z3" s="295"/>
    </row>
    <row r="4" spans="1:26" ht="49.5" customHeight="1" x14ac:dyDescent="0.25">
      <c r="A4" s="190"/>
      <c r="B4" s="190"/>
      <c r="C4" s="328"/>
      <c r="D4" s="330" t="s">
        <v>11</v>
      </c>
      <c r="E4" s="214" t="s">
        <v>12</v>
      </c>
      <c r="F4" s="333" t="s">
        <v>11</v>
      </c>
      <c r="G4" s="197" t="s">
        <v>12</v>
      </c>
      <c r="H4" s="208" t="s">
        <v>11</v>
      </c>
      <c r="I4" s="197" t="s">
        <v>12</v>
      </c>
      <c r="J4" s="206" t="s">
        <v>11</v>
      </c>
      <c r="K4" s="197" t="s">
        <v>12</v>
      </c>
      <c r="L4" s="211" t="s">
        <v>13</v>
      </c>
      <c r="M4" s="211"/>
      <c r="N4" s="212" t="s">
        <v>14</v>
      </c>
      <c r="O4" s="212"/>
      <c r="P4" s="211" t="s">
        <v>15</v>
      </c>
      <c r="Q4" s="211"/>
      <c r="R4" s="212" t="s">
        <v>16</v>
      </c>
      <c r="S4" s="213"/>
      <c r="T4" s="79" t="s">
        <v>36</v>
      </c>
      <c r="U4" s="15" t="s">
        <v>74</v>
      </c>
      <c r="V4" s="108" t="s">
        <v>38</v>
      </c>
      <c r="W4" s="109" t="s">
        <v>75</v>
      </c>
      <c r="X4" s="297" t="s">
        <v>177</v>
      </c>
      <c r="Y4" s="285" t="s">
        <v>3</v>
      </c>
      <c r="Z4" s="293" t="s">
        <v>178</v>
      </c>
    </row>
    <row r="5" spans="1:26" x14ac:dyDescent="0.25">
      <c r="A5" s="190"/>
      <c r="B5" s="190"/>
      <c r="C5" s="328"/>
      <c r="D5" s="331"/>
      <c r="E5" s="215"/>
      <c r="F5" s="334"/>
      <c r="G5" s="205"/>
      <c r="H5" s="209"/>
      <c r="I5" s="205"/>
      <c r="J5" s="207"/>
      <c r="K5" s="205"/>
      <c r="L5" s="29" t="s">
        <v>11</v>
      </c>
      <c r="M5" s="29" t="s">
        <v>12</v>
      </c>
      <c r="N5" s="29" t="s">
        <v>11</v>
      </c>
      <c r="O5" s="29" t="s">
        <v>12</v>
      </c>
      <c r="P5" s="29" t="s">
        <v>11</v>
      </c>
      <c r="Q5" s="29" t="s">
        <v>12</v>
      </c>
      <c r="R5" s="29" t="s">
        <v>11</v>
      </c>
      <c r="S5" s="74" t="s">
        <v>12</v>
      </c>
      <c r="T5" s="80"/>
      <c r="U5" s="12"/>
      <c r="V5" s="13"/>
      <c r="W5" s="81"/>
      <c r="X5" s="275"/>
      <c r="Y5" s="279"/>
      <c r="Z5" s="294"/>
    </row>
    <row r="6" spans="1:26" ht="18.75" x14ac:dyDescent="0.25">
      <c r="A6" s="116">
        <v>1</v>
      </c>
      <c r="B6" s="116" t="s">
        <v>69</v>
      </c>
      <c r="C6" s="329">
        <v>316</v>
      </c>
      <c r="D6" s="332">
        <v>202</v>
      </c>
      <c r="E6" s="253" t="s">
        <v>163</v>
      </c>
      <c r="F6" s="335">
        <v>15</v>
      </c>
      <c r="G6" s="254" t="s">
        <v>165</v>
      </c>
      <c r="H6" s="255">
        <v>199</v>
      </c>
      <c r="I6" s="253" t="s">
        <v>166</v>
      </c>
      <c r="J6" s="256">
        <v>15</v>
      </c>
      <c r="K6" s="254" t="s">
        <v>165</v>
      </c>
      <c r="L6" s="253">
        <v>98</v>
      </c>
      <c r="M6" s="253" t="s">
        <v>167</v>
      </c>
      <c r="N6" s="253">
        <v>13</v>
      </c>
      <c r="O6" s="254" t="s">
        <v>165</v>
      </c>
      <c r="P6" s="253">
        <v>101</v>
      </c>
      <c r="Q6" s="254" t="s">
        <v>164</v>
      </c>
      <c r="R6" s="253">
        <v>2</v>
      </c>
      <c r="S6" s="257">
        <v>0</v>
      </c>
      <c r="T6" s="233">
        <f>R6+N6</f>
        <v>15</v>
      </c>
      <c r="U6" s="317">
        <f>P6+L6</f>
        <v>199</v>
      </c>
      <c r="V6" s="318">
        <f>T6-J6</f>
        <v>0</v>
      </c>
      <c r="W6" s="336">
        <f>U6-H6</f>
        <v>0</v>
      </c>
      <c r="X6" s="303" t="b">
        <f>IF((F6&gt;=J6),TRUE, FALSE)</f>
        <v>1</v>
      </c>
      <c r="Y6" s="305" t="b">
        <f>IF((D6&gt;=H6),TRUE, FALSE)</f>
        <v>1</v>
      </c>
      <c r="Z6" s="307" t="b">
        <f>IF((C6&gt;=D6+F6),TRUE, FALSE)</f>
        <v>1</v>
      </c>
    </row>
    <row r="7" spans="1:26" ht="18.75" x14ac:dyDescent="0.25">
      <c r="A7" s="116">
        <v>2</v>
      </c>
      <c r="B7" s="116" t="s">
        <v>70</v>
      </c>
      <c r="C7" s="329">
        <v>16</v>
      </c>
      <c r="D7" s="332">
        <v>11</v>
      </c>
      <c r="E7" s="254">
        <v>0</v>
      </c>
      <c r="F7" s="335">
        <v>0</v>
      </c>
      <c r="G7" s="254">
        <v>0</v>
      </c>
      <c r="H7" s="255">
        <v>11</v>
      </c>
      <c r="I7" s="254">
        <v>0</v>
      </c>
      <c r="J7" s="256">
        <v>0</v>
      </c>
      <c r="K7" s="254">
        <v>0</v>
      </c>
      <c r="L7" s="253">
        <v>1</v>
      </c>
      <c r="M7" s="254">
        <v>0</v>
      </c>
      <c r="N7" s="253">
        <v>0</v>
      </c>
      <c r="O7" s="254">
        <v>0</v>
      </c>
      <c r="P7" s="253">
        <v>10</v>
      </c>
      <c r="Q7" s="254">
        <v>0</v>
      </c>
      <c r="R7" s="253">
        <v>0</v>
      </c>
      <c r="S7" s="257">
        <v>0</v>
      </c>
      <c r="T7" s="233">
        <f t="shared" ref="T7:T10" si="0">R7+N7</f>
        <v>0</v>
      </c>
      <c r="U7" s="317">
        <f t="shared" ref="U7:U10" si="1">P7+L7</f>
        <v>11</v>
      </c>
      <c r="V7" s="318">
        <f t="shared" ref="V7:V10" si="2">T7-J7</f>
        <v>0</v>
      </c>
      <c r="W7" s="336">
        <f t="shared" ref="W7:W10" si="3">U7-H7</f>
        <v>0</v>
      </c>
      <c r="X7" s="303" t="b">
        <f t="shared" ref="X7:X10" si="4">IF((F7&gt;=J7),TRUE, FALSE)</f>
        <v>1</v>
      </c>
      <c r="Y7" s="305" t="b">
        <f t="shared" ref="Y7:Y10" si="5">IF((D7&gt;=H7),TRUE, FALSE)</f>
        <v>1</v>
      </c>
      <c r="Z7" s="307" t="b">
        <f t="shared" ref="Z7:Z10" si="6">IF((C7&gt;=D7+F7),TRUE, FALSE)</f>
        <v>1</v>
      </c>
    </row>
    <row r="8" spans="1:26" ht="18.75" x14ac:dyDescent="0.25">
      <c r="A8" s="116">
        <v>3</v>
      </c>
      <c r="B8" s="116" t="s">
        <v>71</v>
      </c>
      <c r="C8" s="329">
        <v>3</v>
      </c>
      <c r="D8" s="332">
        <v>0</v>
      </c>
      <c r="E8" s="254">
        <v>0</v>
      </c>
      <c r="F8" s="335">
        <v>0</v>
      </c>
      <c r="G8" s="254">
        <v>0</v>
      </c>
      <c r="H8" s="255">
        <v>0</v>
      </c>
      <c r="I8" s="254">
        <v>0</v>
      </c>
      <c r="J8" s="256">
        <v>0</v>
      </c>
      <c r="K8" s="254">
        <v>0</v>
      </c>
      <c r="L8" s="253">
        <v>0</v>
      </c>
      <c r="M8" s="254">
        <v>0</v>
      </c>
      <c r="N8" s="253">
        <v>0</v>
      </c>
      <c r="O8" s="254">
        <v>0</v>
      </c>
      <c r="P8" s="253">
        <v>0</v>
      </c>
      <c r="Q8" s="254">
        <v>0</v>
      </c>
      <c r="R8" s="253">
        <v>0</v>
      </c>
      <c r="S8" s="257">
        <v>0</v>
      </c>
      <c r="T8" s="233">
        <f t="shared" si="0"/>
        <v>0</v>
      </c>
      <c r="U8" s="317">
        <f t="shared" si="1"/>
        <v>0</v>
      </c>
      <c r="V8" s="318">
        <f t="shared" si="2"/>
        <v>0</v>
      </c>
      <c r="W8" s="336">
        <f t="shared" si="3"/>
        <v>0</v>
      </c>
      <c r="X8" s="303" t="b">
        <f t="shared" si="4"/>
        <v>1</v>
      </c>
      <c r="Y8" s="305" t="b">
        <f t="shared" si="5"/>
        <v>1</v>
      </c>
      <c r="Z8" s="307" t="b">
        <f t="shared" si="6"/>
        <v>1</v>
      </c>
    </row>
    <row r="9" spans="1:26" ht="18.75" x14ac:dyDescent="0.25">
      <c r="A9" s="116">
        <v>4</v>
      </c>
      <c r="B9" s="116" t="s">
        <v>72</v>
      </c>
      <c r="C9" s="329">
        <v>8</v>
      </c>
      <c r="D9" s="332">
        <v>0</v>
      </c>
      <c r="E9" s="254">
        <v>0</v>
      </c>
      <c r="F9" s="335">
        <v>0</v>
      </c>
      <c r="G9" s="254">
        <v>0</v>
      </c>
      <c r="H9" s="255">
        <v>0</v>
      </c>
      <c r="I9" s="254">
        <v>0</v>
      </c>
      <c r="J9" s="256">
        <v>0</v>
      </c>
      <c r="K9" s="254">
        <v>0</v>
      </c>
      <c r="L9" s="253">
        <v>0</v>
      </c>
      <c r="M9" s="254">
        <v>0</v>
      </c>
      <c r="N9" s="253">
        <v>0</v>
      </c>
      <c r="O9" s="254">
        <v>0</v>
      </c>
      <c r="P9" s="253">
        <v>0</v>
      </c>
      <c r="Q9" s="254">
        <v>0</v>
      </c>
      <c r="R9" s="253">
        <v>0</v>
      </c>
      <c r="S9" s="257">
        <v>0</v>
      </c>
      <c r="T9" s="233">
        <f t="shared" si="0"/>
        <v>0</v>
      </c>
      <c r="U9" s="317">
        <f t="shared" si="1"/>
        <v>0</v>
      </c>
      <c r="V9" s="318">
        <f t="shared" si="2"/>
        <v>0</v>
      </c>
      <c r="W9" s="336">
        <f t="shared" si="3"/>
        <v>0</v>
      </c>
      <c r="X9" s="303" t="b">
        <f t="shared" si="4"/>
        <v>1</v>
      </c>
      <c r="Y9" s="305" t="b">
        <f t="shared" si="5"/>
        <v>1</v>
      </c>
      <c r="Z9" s="307" t="b">
        <f t="shared" si="6"/>
        <v>1</v>
      </c>
    </row>
    <row r="10" spans="1:26" ht="18.75" x14ac:dyDescent="0.25">
      <c r="A10" s="116">
        <v>5</v>
      </c>
      <c r="B10" s="116" t="s">
        <v>73</v>
      </c>
      <c r="C10" s="329">
        <v>25</v>
      </c>
      <c r="D10" s="332">
        <v>7</v>
      </c>
      <c r="E10" s="254">
        <v>0</v>
      </c>
      <c r="F10" s="335">
        <v>3</v>
      </c>
      <c r="G10" s="254">
        <v>0</v>
      </c>
      <c r="H10" s="255">
        <v>5</v>
      </c>
      <c r="I10" s="254">
        <v>0</v>
      </c>
      <c r="J10" s="256">
        <v>3</v>
      </c>
      <c r="K10" s="254">
        <v>0</v>
      </c>
      <c r="L10" s="253">
        <v>1</v>
      </c>
      <c r="M10" s="254">
        <v>0</v>
      </c>
      <c r="N10" s="253">
        <v>1</v>
      </c>
      <c r="O10" s="254">
        <v>0</v>
      </c>
      <c r="P10" s="253">
        <v>4</v>
      </c>
      <c r="Q10" s="254">
        <v>0</v>
      </c>
      <c r="R10" s="253">
        <v>2</v>
      </c>
      <c r="S10" s="257">
        <v>0</v>
      </c>
      <c r="T10" s="233">
        <f t="shared" si="0"/>
        <v>3</v>
      </c>
      <c r="U10" s="317">
        <f t="shared" si="1"/>
        <v>5</v>
      </c>
      <c r="V10" s="318">
        <f t="shared" si="2"/>
        <v>0</v>
      </c>
      <c r="W10" s="336">
        <f t="shared" si="3"/>
        <v>0</v>
      </c>
      <c r="X10" s="337" t="b">
        <f t="shared" si="4"/>
        <v>1</v>
      </c>
      <c r="Y10" s="338" t="b">
        <f t="shared" si="5"/>
        <v>1</v>
      </c>
      <c r="Z10" s="339" t="b">
        <f t="shared" si="6"/>
        <v>1</v>
      </c>
    </row>
    <row r="11" spans="1:26" ht="15.75" thickBot="1" x14ac:dyDescent="0.3">
      <c r="T11" s="97"/>
      <c r="U11" s="98"/>
      <c r="V11" s="98"/>
      <c r="W11" s="99"/>
      <c r="X11" s="236"/>
      <c r="Y11" s="237"/>
      <c r="Z11" s="238"/>
    </row>
    <row r="12" spans="1:26" ht="18.75" x14ac:dyDescent="0.3">
      <c r="B12" s="67"/>
      <c r="C12" s="65" t="s">
        <v>136</v>
      </c>
      <c r="D12" s="67"/>
      <c r="E12" s="64"/>
      <c r="T12" s="94"/>
      <c r="U12" s="73"/>
      <c r="V12" s="73"/>
      <c r="W12" s="73"/>
      <c r="X12" s="235"/>
    </row>
    <row r="13" spans="1:26" x14ac:dyDescent="0.25">
      <c r="T13" s="73"/>
      <c r="U13" s="73"/>
      <c r="V13" s="73"/>
      <c r="W13" s="73"/>
      <c r="X13" s="73"/>
    </row>
    <row r="14" spans="1:26" x14ac:dyDescent="0.25">
      <c r="T14" s="73"/>
      <c r="U14" s="73"/>
      <c r="V14" s="73"/>
      <c r="W14" s="73"/>
      <c r="X14" s="73"/>
    </row>
    <row r="15" spans="1:26" x14ac:dyDescent="0.25">
      <c r="T15" s="73"/>
      <c r="U15" s="73"/>
      <c r="V15" s="73"/>
      <c r="W15" s="73"/>
      <c r="X15" s="73"/>
    </row>
  </sheetData>
  <mergeCells count="26">
    <mergeCell ref="X3:Z3"/>
    <mergeCell ref="H2:S2"/>
    <mergeCell ref="A1:R1"/>
    <mergeCell ref="C2:C5"/>
    <mergeCell ref="B2:B5"/>
    <mergeCell ref="A2:A5"/>
    <mergeCell ref="D2:G2"/>
    <mergeCell ref="D3:E3"/>
    <mergeCell ref="L4:M4"/>
    <mergeCell ref="N4:O4"/>
    <mergeCell ref="P4:Q4"/>
    <mergeCell ref="R4:S4"/>
    <mergeCell ref="F3:G3"/>
    <mergeCell ref="H3:I3"/>
    <mergeCell ref="J3:K3"/>
    <mergeCell ref="D4:D5"/>
    <mergeCell ref="E4:E5"/>
    <mergeCell ref="F4:F5"/>
    <mergeCell ref="T3:U3"/>
    <mergeCell ref="V3:W3"/>
    <mergeCell ref="J4:J5"/>
    <mergeCell ref="K4:K5"/>
    <mergeCell ref="G4:G5"/>
    <mergeCell ref="H4:H5"/>
    <mergeCell ref="I4:I5"/>
    <mergeCell ref="L3:S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1_Форма</vt:lpstr>
      <vt:lpstr>2_Форма</vt:lpstr>
      <vt:lpstr>3_Форма</vt:lpstr>
      <vt:lpstr>4_Форма</vt:lpstr>
      <vt:lpstr>6_Форма</vt:lpstr>
      <vt:lpstr>5_Форма</vt:lpstr>
    </vt:vector>
  </TitlesOfParts>
  <Company>UMSIMOS9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UMS-IMO-9</dc:creator>
  <cp:lastModifiedBy>UMS-IMO-21</cp:lastModifiedBy>
  <cp:lastPrinted>2024-04-12T12:36:33Z</cp:lastPrinted>
  <dcterms:created xsi:type="dcterms:W3CDTF">2023-03-07T07:34:31Z</dcterms:created>
  <dcterms:modified xsi:type="dcterms:W3CDTF">2024-04-17T10:12:38Z</dcterms:modified>
</cp:coreProperties>
</file>